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202300"/>
  <mc:AlternateContent xmlns:mc="http://schemas.openxmlformats.org/markup-compatibility/2006">
    <mc:Choice Requires="x15">
      <x15ac:absPath xmlns:x15ac="http://schemas.microsoft.com/office/spreadsheetml/2010/11/ac" url="C:\Users\青池昌博\Downloads\"/>
    </mc:Choice>
  </mc:AlternateContent>
  <xr:revisionPtr revIDLastSave="0" documentId="13_ncr:1_{77BE7EE4-1B61-42A0-989F-DAA96B0D785A}" xr6:coauthVersionLast="47" xr6:coauthVersionMax="47" xr10:uidLastSave="{00000000-0000-0000-0000-000000000000}"/>
  <bookViews>
    <workbookView xWindow="-108" yWindow="-108" windowWidth="23256" windowHeight="12456" xr2:uid="{C0A316F6-0656-48AC-B72C-2472DFC7F37B}"/>
  </bookViews>
  <sheets>
    <sheet name="公表3-1" sheetId="1" r:id="rId1"/>
    <sheet name="公表3-3" sheetId="3" r:id="rId2"/>
  </sheets>
  <externalReferences>
    <externalReference r:id="rId3"/>
    <externalReference r:id="rId4"/>
    <externalReference r:id="rId5"/>
    <externalReference r:id="rId6"/>
    <externalReference r:id="rId7"/>
  </externalReferences>
  <definedNames>
    <definedName name="_xlnm._FilterDatabase" localSheetId="0" hidden="1">'公表3-1'!$B$6:$O$6</definedName>
    <definedName name="_xlnm._FilterDatabase" localSheetId="1" hidden="1">'公表3-3'!$B$6:$O$6</definedName>
    <definedName name="①２４年度以降も競争性のない随意契約によらざるを得ないもの">[1]選択肢一覧!#REF!</definedName>
    <definedName name="①一般競争入札" localSheetId="0">[2]選択肢一覧!$I$2:$I$9</definedName>
    <definedName name="①一般競争入札" localSheetId="1">[2]選択肢一覧!$I$2:$I$9</definedName>
    <definedName name="①関係法人" localSheetId="0">[2]選択肢一覧!$H$2:$H$8</definedName>
    <definedName name="①関係法人" localSheetId="1">[2]選択肢一覧!$H$2:$H$8</definedName>
    <definedName name="①最低価格落札方式" localSheetId="0">[2]選択肢一覧!$G$2:$G$3</definedName>
    <definedName name="①最低価格落札方式" localSheetId="1">[2]選択肢一覧!$G$2:$G$3</definedName>
    <definedName name="①単価契約" localSheetId="0">[2]選択肢一覧!$K$2:$K$3</definedName>
    <definedName name="①単価契約" localSheetId="1">[2]選択肢一覧!$K$2:$K$3</definedName>
    <definedName name="①複数年契約" localSheetId="0">[2]選択肢一覧!$L$2:$L$3</definedName>
    <definedName name="①複数年契約" localSheetId="1">[2]選択肢一覧!$L$2:$L$3</definedName>
    <definedName name="①複数年契約">[1]選択肢一覧!$M$2:$M$3</definedName>
    <definedName name="①物品役務等" localSheetId="0">[2]選択肢一覧!$C$2:$C$3</definedName>
    <definedName name="①物品役務等" localSheetId="1">[2]選択肢一覧!$C$2:$C$3</definedName>
    <definedName name="①様式３_１__公共工事の競争契約にて公表" localSheetId="0">[2]選択肢一覧!$A$2:$A$6</definedName>
    <definedName name="①様式３_１__公共工事の競争契約にて公表" localSheetId="1">[2]選択肢一覧!$A$2:$A$6</definedName>
    <definedName name="ok">[3]選択肢一覧!$I$2:$I$9</definedName>
    <definedName name="_xlnm.Print_Area" localSheetId="0">'公表3-1'!$A$1:$O$14</definedName>
    <definedName name="_xlnm.Print_Area" localSheetId="1">'公表3-3'!$A$1:$O$31</definedName>
    <definedName name="一般競争入札">[4]選択肢一覧!$I$2:$I$9</definedName>
    <definedName name="契約監視資料1">[5]選択肢一覧!$I$2:$I$9</definedName>
    <definedName name="国立美術館会計規則_第23条第1項第1号">[1]選択肢一覧!$G$3:$G$13</definedName>
    <definedName name="本部事務局" localSheetId="0">[2]選択肢一覧!$B$2:$B$7</definedName>
    <definedName name="本部事務局" localSheetId="1">[2]選択肢一覧!$B$2:$B$7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29" i="3" l="1"/>
  <c r="J29" i="3"/>
  <c r="I29" i="3"/>
  <c r="H29" i="3"/>
  <c r="G29" i="3"/>
  <c r="F29" i="3"/>
  <c r="E29" i="3"/>
  <c r="D29" i="3"/>
  <c r="C29" i="3"/>
  <c r="B29" i="3"/>
  <c r="A29" i="3"/>
  <c r="K28" i="3"/>
  <c r="J28" i="3"/>
  <c r="I28" i="3"/>
  <c r="H28" i="3"/>
  <c r="G28" i="3"/>
  <c r="F28" i="3"/>
  <c r="E28" i="3"/>
  <c r="D28" i="3"/>
  <c r="C28" i="3"/>
  <c r="B28" i="3"/>
  <c r="A28" i="3"/>
  <c r="K27" i="3"/>
  <c r="J27" i="3"/>
  <c r="I27" i="3"/>
  <c r="H27" i="3"/>
  <c r="G27" i="3"/>
  <c r="F27" i="3"/>
  <c r="E27" i="3"/>
  <c r="D27" i="3"/>
  <c r="C27" i="3"/>
  <c r="B27" i="3"/>
  <c r="A27" i="3"/>
  <c r="K26" i="3"/>
  <c r="J26" i="3"/>
  <c r="I26" i="3"/>
  <c r="H26" i="3"/>
  <c r="G26" i="3"/>
  <c r="F26" i="3"/>
  <c r="E26" i="3"/>
  <c r="D26" i="3"/>
  <c r="C26" i="3"/>
  <c r="B26" i="3"/>
  <c r="A26" i="3"/>
  <c r="K25" i="3"/>
  <c r="J25" i="3"/>
  <c r="I25" i="3"/>
  <c r="H25" i="3"/>
  <c r="G25" i="3"/>
  <c r="F25" i="3"/>
  <c r="E25" i="3"/>
  <c r="D25" i="3"/>
  <c r="C25" i="3"/>
  <c r="B25" i="3"/>
  <c r="A25" i="3"/>
  <c r="K24" i="3"/>
  <c r="J24" i="3"/>
  <c r="I24" i="3"/>
  <c r="H24" i="3"/>
  <c r="G24" i="3"/>
  <c r="F24" i="3"/>
  <c r="E24" i="3"/>
  <c r="D24" i="3"/>
  <c r="C24" i="3"/>
  <c r="B24" i="3"/>
  <c r="A24" i="3"/>
  <c r="K23" i="3"/>
  <c r="J23" i="3"/>
  <c r="I23" i="3"/>
  <c r="H23" i="3"/>
  <c r="G23" i="3"/>
  <c r="F23" i="3"/>
  <c r="E23" i="3"/>
  <c r="D23" i="3"/>
  <c r="C23" i="3"/>
  <c r="B23" i="3"/>
  <c r="A23" i="3"/>
  <c r="K22" i="3"/>
  <c r="J22" i="3"/>
  <c r="I22" i="3"/>
  <c r="H22" i="3"/>
  <c r="G22" i="3"/>
  <c r="F22" i="3"/>
  <c r="E22" i="3"/>
  <c r="D22" i="3"/>
  <c r="C22" i="3"/>
  <c r="B22" i="3"/>
  <c r="A22" i="3"/>
  <c r="K21" i="3"/>
  <c r="J21" i="3"/>
  <c r="I21" i="3"/>
  <c r="H21" i="3"/>
  <c r="G21" i="3"/>
  <c r="F21" i="3"/>
  <c r="E21" i="3"/>
  <c r="D21" i="3"/>
  <c r="C21" i="3"/>
  <c r="B21" i="3"/>
  <c r="A21" i="3"/>
  <c r="K20" i="3"/>
  <c r="J20" i="3"/>
  <c r="I20" i="3"/>
  <c r="H20" i="3"/>
  <c r="G20" i="3"/>
  <c r="F20" i="3"/>
  <c r="E20" i="3"/>
  <c r="D20" i="3"/>
  <c r="C20" i="3"/>
  <c r="B20" i="3"/>
  <c r="A20" i="3"/>
  <c r="K19" i="3"/>
  <c r="J19" i="3"/>
  <c r="I19" i="3"/>
  <c r="H19" i="3"/>
  <c r="G19" i="3"/>
  <c r="F19" i="3"/>
  <c r="E19" i="3"/>
  <c r="D19" i="3"/>
  <c r="C19" i="3"/>
  <c r="B19" i="3"/>
  <c r="A19" i="3"/>
  <c r="K18" i="3"/>
  <c r="J18" i="3"/>
  <c r="I18" i="3"/>
  <c r="H18" i="3"/>
  <c r="G18" i="3"/>
  <c r="F18" i="3"/>
  <c r="E18" i="3"/>
  <c r="D18" i="3"/>
  <c r="C18" i="3"/>
  <c r="B18" i="3"/>
  <c r="A18" i="3"/>
  <c r="K17" i="3"/>
  <c r="J17" i="3"/>
  <c r="I17" i="3"/>
  <c r="H17" i="3"/>
  <c r="G17" i="3"/>
  <c r="F17" i="3"/>
  <c r="E17" i="3"/>
  <c r="D17" i="3"/>
  <c r="C17" i="3"/>
  <c r="B17" i="3"/>
  <c r="A17" i="3"/>
  <c r="K16" i="3"/>
  <c r="J16" i="3"/>
  <c r="I16" i="3"/>
  <c r="H16" i="3"/>
  <c r="G16" i="3"/>
  <c r="F16" i="3"/>
  <c r="E16" i="3"/>
  <c r="D16" i="3"/>
  <c r="C16" i="3"/>
  <c r="B16" i="3"/>
  <c r="A16" i="3"/>
  <c r="K15" i="3"/>
  <c r="J15" i="3"/>
  <c r="I15" i="3"/>
  <c r="H15" i="3"/>
  <c r="G15" i="3"/>
  <c r="F15" i="3"/>
  <c r="E15" i="3"/>
  <c r="D15" i="3"/>
  <c r="C15" i="3"/>
  <c r="B15" i="3"/>
  <c r="A15" i="3"/>
  <c r="K14" i="3"/>
  <c r="J14" i="3"/>
  <c r="I14" i="3"/>
  <c r="H14" i="3"/>
  <c r="G14" i="3"/>
  <c r="F14" i="3"/>
  <c r="E14" i="3"/>
  <c r="D14" i="3"/>
  <c r="C14" i="3"/>
  <c r="B14" i="3"/>
  <c r="A14" i="3"/>
  <c r="K13" i="3"/>
  <c r="J13" i="3"/>
  <c r="I13" i="3"/>
  <c r="H13" i="3"/>
  <c r="G13" i="3"/>
  <c r="F13" i="3"/>
  <c r="E13" i="3"/>
  <c r="D13" i="3"/>
  <c r="C13" i="3"/>
  <c r="B13" i="3"/>
  <c r="A13" i="3"/>
  <c r="K12" i="3"/>
  <c r="J12" i="3"/>
  <c r="I12" i="3"/>
  <c r="H12" i="3"/>
  <c r="G12" i="3"/>
  <c r="F12" i="3"/>
  <c r="E12" i="3"/>
  <c r="D12" i="3"/>
  <c r="C12" i="3"/>
  <c r="B12" i="3"/>
  <c r="A12" i="3"/>
  <c r="K11" i="3"/>
  <c r="J11" i="3"/>
  <c r="I11" i="3"/>
  <c r="H11" i="3"/>
  <c r="G11" i="3"/>
  <c r="F11" i="3"/>
  <c r="E11" i="3"/>
  <c r="D11" i="3"/>
  <c r="C11" i="3"/>
  <c r="B11" i="3"/>
  <c r="A11" i="3"/>
  <c r="K10" i="3"/>
  <c r="J10" i="3"/>
  <c r="I10" i="3"/>
  <c r="H10" i="3"/>
  <c r="G10" i="3"/>
  <c r="F10" i="3"/>
  <c r="E10" i="3"/>
  <c r="D10" i="3"/>
  <c r="C10" i="3"/>
  <c r="B10" i="3"/>
  <c r="A10" i="3"/>
  <c r="K9" i="3"/>
  <c r="J9" i="3"/>
  <c r="I9" i="3"/>
  <c r="H9" i="3"/>
  <c r="G9" i="3"/>
  <c r="F9" i="3"/>
  <c r="E9" i="3"/>
  <c r="D9" i="3"/>
  <c r="C9" i="3"/>
  <c r="B9" i="3"/>
  <c r="A9" i="3"/>
  <c r="K8" i="3"/>
  <c r="J8" i="3"/>
  <c r="I8" i="3"/>
  <c r="H8" i="3"/>
  <c r="G8" i="3"/>
  <c r="F8" i="3"/>
  <c r="E8" i="3"/>
  <c r="D8" i="3"/>
  <c r="C8" i="3"/>
  <c r="B8" i="3"/>
  <c r="A8" i="3"/>
  <c r="K7" i="3"/>
  <c r="J7" i="3"/>
  <c r="I7" i="3"/>
  <c r="H7" i="3"/>
  <c r="G7" i="3"/>
  <c r="F7" i="3"/>
  <c r="E7" i="3"/>
  <c r="D7" i="3"/>
  <c r="C7" i="3"/>
  <c r="B7" i="3"/>
  <c r="A7" i="3"/>
  <c r="K13" i="1"/>
  <c r="J13" i="1"/>
  <c r="I13" i="1"/>
  <c r="H13" i="1"/>
  <c r="G13" i="1"/>
  <c r="F13" i="1"/>
  <c r="E13" i="1"/>
  <c r="D13" i="1"/>
  <c r="C13" i="1"/>
  <c r="B13" i="1"/>
  <c r="A13" i="1"/>
  <c r="K12" i="1"/>
  <c r="J12" i="1"/>
  <c r="I12" i="1"/>
  <c r="H12" i="1"/>
  <c r="G12" i="1"/>
  <c r="F12" i="1"/>
  <c r="E12" i="1"/>
  <c r="D12" i="1"/>
  <c r="C12" i="1"/>
  <c r="B12" i="1"/>
  <c r="A12" i="1"/>
  <c r="K11" i="1"/>
  <c r="J11" i="1"/>
  <c r="I11" i="1"/>
  <c r="H11" i="1"/>
  <c r="G11" i="1"/>
  <c r="F11" i="1"/>
  <c r="E11" i="1"/>
  <c r="D11" i="1"/>
  <c r="C11" i="1"/>
  <c r="B11" i="1"/>
  <c r="A11" i="1"/>
  <c r="K10" i="1"/>
  <c r="J10" i="1"/>
  <c r="I10" i="1"/>
  <c r="H10" i="1"/>
  <c r="G10" i="1"/>
  <c r="F10" i="1"/>
  <c r="E10" i="1"/>
  <c r="D10" i="1"/>
  <c r="C10" i="1"/>
  <c r="B10" i="1"/>
  <c r="A10" i="1"/>
  <c r="K9" i="1"/>
  <c r="J9" i="1"/>
  <c r="I9" i="1"/>
  <c r="H9" i="1"/>
  <c r="G9" i="1"/>
  <c r="F9" i="1"/>
  <c r="E9" i="1"/>
  <c r="D9" i="1"/>
  <c r="C9" i="1"/>
  <c r="B9" i="1"/>
  <c r="A9" i="1"/>
  <c r="K8" i="1"/>
  <c r="J8" i="1"/>
  <c r="I8" i="1"/>
  <c r="H8" i="1"/>
  <c r="G8" i="1"/>
  <c r="F8" i="1"/>
  <c r="E8" i="1"/>
  <c r="D8" i="1"/>
  <c r="C8" i="1"/>
  <c r="B8" i="1"/>
  <c r="A8" i="1"/>
  <c r="K7" i="1"/>
  <c r="J7" i="1"/>
  <c r="I7" i="1"/>
  <c r="H7" i="1"/>
  <c r="G7" i="1"/>
  <c r="F7" i="1"/>
  <c r="E7" i="1"/>
  <c r="D7" i="1"/>
  <c r="C7" i="1"/>
  <c r="B7" i="1"/>
  <c r="A7"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HARADA-A</author>
  </authors>
  <commentList>
    <comment ref="L5" authorId="0" shapeId="0" xr:uid="{D97F9609-CC8F-4140-8942-212659309948}">
      <text>
        <r>
          <rPr>
            <sz val="9"/>
            <color indexed="81"/>
            <rFont val="MS P ゴシック"/>
            <family val="3"/>
            <charset val="128"/>
          </rPr>
          <t>相手方が公益法人の場合は、記載すること。（備忘のため、”公益”や”公社”、”公財”がE列に含まれる場合は赤く表示されるようにしてある）</t>
        </r>
      </text>
    </comment>
  </commentList>
</comments>
</file>

<file path=xl/sharedStrings.xml><?xml version="1.0" encoding="utf-8"?>
<sst xmlns="http://schemas.openxmlformats.org/spreadsheetml/2006/main" count="40" uniqueCount="24">
  <si>
    <t>独立行政法人国立美術館</t>
    <rPh sb="0" eb="2">
      <t>ドクリツ</t>
    </rPh>
    <rPh sb="2" eb="4">
      <t>ギョウセイ</t>
    </rPh>
    <rPh sb="4" eb="6">
      <t>ホウジン</t>
    </rPh>
    <rPh sb="6" eb="11">
      <t>コクリツビジュツカン</t>
    </rPh>
    <phoneticPr fontId="3"/>
  </si>
  <si>
    <t>独立行政法人から公益法人への支出に関する競争入札に係る情報の公開（公共工事）
及び公益法人に対する支出の公表・点検の方針について（平成24年6月1日行政改革実行本部決定）に基づく情報の公開</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6">
      <t>カカ</t>
    </rPh>
    <rPh sb="27" eb="29">
      <t>ジョウホウ</t>
    </rPh>
    <rPh sb="30" eb="32">
      <t>コウカイ</t>
    </rPh>
    <rPh sb="33" eb="35">
      <t>コウキョウ</t>
    </rPh>
    <rPh sb="35" eb="37">
      <t>コウジ</t>
    </rPh>
    <rPh sb="58" eb="60">
      <t>ホウシン</t>
    </rPh>
    <phoneticPr fontId="3"/>
  </si>
  <si>
    <t>契約を締結した施設</t>
    <rPh sb="0" eb="2">
      <t>ケイヤク</t>
    </rPh>
    <rPh sb="3" eb="5">
      <t>テイケツ</t>
    </rPh>
    <rPh sb="7" eb="9">
      <t>シセツ</t>
    </rPh>
    <phoneticPr fontId="3"/>
  </si>
  <si>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3"/>
  </si>
  <si>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3"/>
  </si>
  <si>
    <t>契約を締結した日</t>
    <rPh sb="0" eb="2">
      <t>ケイヤク</t>
    </rPh>
    <rPh sb="3" eb="5">
      <t>テイケツ</t>
    </rPh>
    <rPh sb="7" eb="8">
      <t>ヒ</t>
    </rPh>
    <phoneticPr fontId="3"/>
  </si>
  <si>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3"/>
  </si>
  <si>
    <t>法人番号</t>
    <rPh sb="0" eb="2">
      <t>ホウジン</t>
    </rPh>
    <rPh sb="2" eb="4">
      <t>バンゴウ</t>
    </rPh>
    <phoneticPr fontId="3"/>
  </si>
  <si>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3"/>
  </si>
  <si>
    <t>予定価格</t>
    <rPh sb="0" eb="2">
      <t>ヨテイ</t>
    </rPh>
    <rPh sb="2" eb="4">
      <t>カカク</t>
    </rPh>
    <phoneticPr fontId="3"/>
  </si>
  <si>
    <t>契約金額</t>
    <rPh sb="0" eb="2">
      <t>ケイヤク</t>
    </rPh>
    <rPh sb="2" eb="4">
      <t>キンガク</t>
    </rPh>
    <phoneticPr fontId="3"/>
  </si>
  <si>
    <t>落札率</t>
    <rPh sb="0" eb="2">
      <t>ラクサツ</t>
    </rPh>
    <rPh sb="2" eb="3">
      <t>リツ</t>
    </rPh>
    <phoneticPr fontId="3"/>
  </si>
  <si>
    <t>再就職の役員の数</t>
    <phoneticPr fontId="3"/>
  </si>
  <si>
    <t>公益法人の場合</t>
    <phoneticPr fontId="3"/>
  </si>
  <si>
    <t>備考</t>
    <rPh sb="0" eb="2">
      <t>ビコウ</t>
    </rPh>
    <phoneticPr fontId="3"/>
  </si>
  <si>
    <t>公益法人の区分</t>
    <rPh sb="0" eb="2">
      <t>コウエキ</t>
    </rPh>
    <rPh sb="2" eb="4">
      <t>ホウジン</t>
    </rPh>
    <rPh sb="5" eb="7">
      <t>クブン</t>
    </rPh>
    <phoneticPr fontId="3"/>
  </si>
  <si>
    <t>国所管、都道府県所管の区分</t>
    <phoneticPr fontId="3"/>
  </si>
  <si>
    <t>応札・応募者数</t>
    <phoneticPr fontId="3"/>
  </si>
  <si>
    <t>※公益法人の区分において、「公財」は、「公益財団法人」、「公社」は「公益社団法人」、「特財」は、「特例財団法人」、「特社」は「特例社団法人」をいう。</t>
  </si>
  <si>
    <t>国所管、都道府県所管の区分</t>
    <rPh sb="4" eb="8">
      <t>トドウフケン</t>
    </rPh>
    <phoneticPr fontId="3"/>
  </si>
  <si>
    <t>独立行政法人から公益法人への支出に関する競争入札に係る情報の公開（物品・役務等）
及び公益法人に対する支出の公表・点検の方針について（平成24年6月1日行政改革実行本部決定）に基づく情報の公開</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6">
      <t>カカ</t>
    </rPh>
    <rPh sb="27" eb="29">
      <t>ジョウホウ</t>
    </rPh>
    <rPh sb="30" eb="32">
      <t>コウカイ</t>
    </rPh>
    <rPh sb="33" eb="35">
      <t>ブッピン</t>
    </rPh>
    <rPh sb="36" eb="38">
      <t>エキム</t>
    </rPh>
    <rPh sb="38" eb="39">
      <t>トウ</t>
    </rPh>
    <rPh sb="60" eb="62">
      <t>ホウシン</t>
    </rPh>
    <phoneticPr fontId="3"/>
  </si>
  <si>
    <t>物品役務等の名称及び数量</t>
    <rPh sb="0" eb="2">
      <t>ブッピン</t>
    </rPh>
    <rPh sb="2" eb="4">
      <t>エキム</t>
    </rPh>
    <rPh sb="4" eb="5">
      <t>トウ</t>
    </rPh>
    <rPh sb="6" eb="8">
      <t>メイショウ</t>
    </rPh>
    <rPh sb="8" eb="9">
      <t>オヨ</t>
    </rPh>
    <rPh sb="10" eb="12">
      <t>スウリョウ</t>
    </rPh>
    <phoneticPr fontId="3"/>
  </si>
  <si>
    <t>※公益法人の区分において、「公財」は、「公益財団法人」、「公社」は「公益社団法人」、「特財」は、「特例財団法人」、「特社」は「特例社団法人」をいう。</t>
    <phoneticPr fontId="3"/>
  </si>
  <si>
    <t>令和7年2月</t>
    <rPh sb="0" eb="2">
      <t>レイワ</t>
    </rPh>
    <rPh sb="3" eb="4">
      <t>ネン</t>
    </rPh>
    <rPh sb="5" eb="6">
      <t>ガツ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</si>
</sst>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e\.m\.d;@"/>
    <numFmt numFmtId="177" formatCode="0_);[Red]\(0\)"/>
    <numFmt numFmtId="178" formatCode="0.0%"/>
  </numFmts>
  <fonts count="12">
    <font>
      <sz val="11"/>
      <color theme="1"/>
      <name val="游ゴシック"/>
      <family val="2"/>
      <charset val="128"/>
      <scheme val="minor"/>
    </font>
    <font>
      <sz val="11"/>
      <color theme="1"/>
      <name val="游ゴシック"/>
      <family val="3"/>
      <charset val="128"/>
      <scheme val="minor"/>
    </font>
    <font>
      <sz val="6"/>
      <name val="游ゴシック"/>
      <family val="2"/>
      <charset val="128"/>
      <scheme val="minor"/>
    </font>
    <font>
      <sz val="6"/>
      <name val="ＭＳ Ｐゴシック"/>
      <family val="3"/>
      <charset val="128"/>
    </font>
    <font>
      <sz val="10"/>
      <color indexed="8"/>
      <name val="ＭＳ Ｐゴシック"/>
      <family val="3"/>
      <charset val="128"/>
    </font>
    <font>
      <sz val="9"/>
      <color indexed="8"/>
      <name val="ＭＳ Ｐゴシック"/>
      <family val="3"/>
      <charset val="128"/>
    </font>
    <font>
      <sz val="9"/>
      <name val="ＭＳ Ｐゴシック"/>
      <family val="3"/>
      <charset val="128"/>
    </font>
    <font>
      <sz val="11"/>
      <color indexed="8"/>
      <name val="ＭＳ Ｐゴシック"/>
      <family val="3"/>
      <charset val="128"/>
    </font>
    <font>
      <sz val="9"/>
      <color rgb="FFFF0000"/>
      <name val="游ゴシック"/>
      <family val="3"/>
      <charset val="128"/>
      <scheme val="minor"/>
    </font>
    <font>
      <sz val="9"/>
      <color indexed="81"/>
      <name val="MS P ゴシック"/>
      <family val="3"/>
      <charset val="128"/>
    </font>
    <font>
      <sz val="11"/>
      <name val="ＭＳ Ｐゴシック"/>
      <family val="3"/>
      <charset val="128"/>
    </font>
    <font>
      <sz val="9"/>
      <color theme="1"/>
      <name val="游ゴシック"/>
      <family val="3"/>
      <charset val="128"/>
      <scheme val="minor"/>
    </font>
  </fonts>
  <fills count="2">
    <fill>
      <patternFill patternType="none"/>
    </fill>
    <fill>
      <patternFill patternType="gray125"/>
    </fill>
  </fills>
  <borders count="21">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s>
  <cellStyleXfs count="5">
    <xf numFmtId="0" fontId="0" fillId="0" borderId="0">
      <alignment vertical="center"/>
    </xf>
    <xf numFmtId="0" fontId="1" fillId="0" borderId="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9" fontId="1" fillId="0" borderId="0" applyFont="0" applyFill="0" applyBorder="0" applyAlignment="0" applyProtection="0">
      <alignment vertical="center"/>
    </xf>
  </cellStyleXfs>
  <cellXfs count="59">
    <xf numFmtId="0" fontId="0" fillId="0" borderId="0" xfId="0">
      <alignment vertical="center"/>
    </xf>
    <xf numFmtId="0" fontId="1" fillId="0" borderId="0" xfId="1">
      <alignment vertical="center"/>
    </xf>
    <xf numFmtId="55" fontId="4" fillId="0" borderId="0" xfId="1" applyNumberFormat="1" applyFont="1" applyAlignment="1">
      <alignment horizontal="left" vertical="center"/>
    </xf>
    <xf numFmtId="0" fontId="5" fillId="0" borderId="5" xfId="1" applyFont="1" applyBorder="1" applyAlignment="1">
      <alignment vertical="center" wrapText="1"/>
    </xf>
    <xf numFmtId="0" fontId="6" fillId="0" borderId="4" xfId="1" applyFont="1" applyBorder="1" applyAlignment="1">
      <alignment horizontal="left" vertical="center" wrapText="1"/>
    </xf>
    <xf numFmtId="0" fontId="6" fillId="0" borderId="5" xfId="1" applyFont="1" applyBorder="1" applyAlignment="1">
      <alignment horizontal="left" vertical="center" wrapText="1"/>
    </xf>
    <xf numFmtId="0" fontId="6" fillId="0" borderId="5" xfId="1" applyFont="1" applyBorder="1" applyAlignment="1">
      <alignment vertical="center" wrapText="1"/>
    </xf>
    <xf numFmtId="176" fontId="6" fillId="0" borderId="5" xfId="1" applyNumberFormat="1" applyFont="1" applyBorder="1" applyAlignment="1">
      <alignment horizontal="center" vertical="center"/>
    </xf>
    <xf numFmtId="177" fontId="6" fillId="0" borderId="5" xfId="1" applyNumberFormat="1" applyFont="1" applyBorder="1" applyAlignment="1">
      <alignment horizontal="center" vertical="center" wrapText="1"/>
    </xf>
    <xf numFmtId="0" fontId="6" fillId="0" borderId="5" xfId="1" applyFont="1" applyBorder="1" applyAlignment="1">
      <alignment horizontal="center" vertical="center" wrapText="1"/>
    </xf>
    <xf numFmtId="38" fontId="6" fillId="0" borderId="5" xfId="2" applyFont="1" applyFill="1" applyBorder="1" applyAlignment="1">
      <alignment vertical="center"/>
    </xf>
    <xf numFmtId="3" fontId="6" fillId="0" borderId="5" xfId="1" applyNumberFormat="1" applyFont="1" applyBorder="1">
      <alignment vertical="center"/>
    </xf>
    <xf numFmtId="178" fontId="6" fillId="0" borderId="5" xfId="1" applyNumberFormat="1" applyFont="1" applyBorder="1">
      <alignment vertical="center"/>
    </xf>
    <xf numFmtId="0" fontId="6" fillId="0" borderId="6" xfId="1" applyFont="1" applyBorder="1" applyAlignment="1">
      <alignment vertical="center" wrapText="1"/>
    </xf>
    <xf numFmtId="0" fontId="8" fillId="0" borderId="0" xfId="1" applyFont="1">
      <alignment vertical="center"/>
    </xf>
    <xf numFmtId="0" fontId="6" fillId="0" borderId="7" xfId="1" applyFont="1" applyBorder="1" applyAlignment="1">
      <alignment horizontal="left" vertical="center" wrapText="1"/>
    </xf>
    <xf numFmtId="0" fontId="6" fillId="0" borderId="8" xfId="1" applyFont="1" applyBorder="1" applyAlignment="1">
      <alignment horizontal="left" vertical="center" wrapText="1"/>
    </xf>
    <xf numFmtId="0" fontId="6" fillId="0" borderId="8" xfId="1" applyFont="1" applyBorder="1" applyAlignment="1">
      <alignment vertical="center" wrapText="1"/>
    </xf>
    <xf numFmtId="176" fontId="6" fillId="0" borderId="8" xfId="1" applyNumberFormat="1" applyFont="1" applyBorder="1" applyAlignment="1">
      <alignment horizontal="center" vertical="center"/>
    </xf>
    <xf numFmtId="177" fontId="6" fillId="0" borderId="8" xfId="1" applyNumberFormat="1" applyFont="1" applyBorder="1" applyAlignment="1">
      <alignment horizontal="center" vertical="center" wrapText="1"/>
    </xf>
    <xf numFmtId="0" fontId="6" fillId="0" borderId="8" xfId="1" applyFont="1" applyBorder="1" applyAlignment="1">
      <alignment horizontal="center" vertical="center" wrapText="1"/>
    </xf>
    <xf numFmtId="38" fontId="6" fillId="0" borderId="8" xfId="2" applyFont="1" applyFill="1" applyBorder="1" applyAlignment="1">
      <alignment vertical="center"/>
    </xf>
    <xf numFmtId="3" fontId="6" fillId="0" borderId="8" xfId="1" applyNumberFormat="1" applyFont="1" applyBorder="1">
      <alignment vertical="center"/>
    </xf>
    <xf numFmtId="178" fontId="6" fillId="0" borderId="8" xfId="1" applyNumberFormat="1" applyFont="1" applyBorder="1">
      <alignment vertical="center"/>
    </xf>
    <xf numFmtId="0" fontId="6" fillId="0" borderId="9" xfId="1" applyFont="1" applyBorder="1" applyAlignment="1">
      <alignment vertical="center" wrapText="1"/>
    </xf>
    <xf numFmtId="0" fontId="5" fillId="0" borderId="0" xfId="1" applyFont="1">
      <alignment vertical="center"/>
    </xf>
    <xf numFmtId="38" fontId="0" fillId="0" borderId="0" xfId="2" applyFont="1" applyFill="1" applyBorder="1">
      <alignment vertical="center"/>
    </xf>
    <xf numFmtId="0" fontId="5" fillId="0" borderId="8" xfId="1" applyFont="1" applyBorder="1" applyAlignment="1">
      <alignment vertical="center" wrapText="1"/>
    </xf>
    <xf numFmtId="0" fontId="11" fillId="0" borderId="0" xfId="1" applyFont="1">
      <alignment vertical="center"/>
    </xf>
    <xf numFmtId="0" fontId="1" fillId="0" borderId="0" xfId="1" applyAlignment="1">
      <alignment horizontal="center" vertical="center"/>
    </xf>
    <xf numFmtId="38" fontId="0" fillId="0" borderId="0" xfId="2" applyFont="1" applyFill="1">
      <alignment vertical="center"/>
    </xf>
    <xf numFmtId="178" fontId="0" fillId="0" borderId="0" xfId="3" applyNumberFormat="1" applyFont="1" applyFill="1">
      <alignment vertical="center"/>
    </xf>
    <xf numFmtId="178" fontId="0" fillId="0" borderId="0" xfId="4" applyNumberFormat="1" applyFont="1" applyFill="1" applyBorder="1" applyAlignment="1">
      <alignment horizontal="right" vertical="center"/>
    </xf>
    <xf numFmtId="178" fontId="0" fillId="0" borderId="0" xfId="3" applyNumberFormat="1" applyFont="1" applyFill="1" applyBorder="1">
      <alignment vertical="center"/>
    </xf>
    <xf numFmtId="0" fontId="5" fillId="0" borderId="3" xfId="1" applyFont="1" applyBorder="1" applyAlignment="1">
      <alignment horizontal="center" vertical="center" wrapText="1"/>
    </xf>
    <xf numFmtId="0" fontId="5" fillId="0" borderId="6" xfId="1" applyFont="1" applyBorder="1" applyAlignment="1">
      <alignment horizontal="center" vertical="center" wrapText="1"/>
    </xf>
    <xf numFmtId="0" fontId="1" fillId="0" borderId="0" xfId="1">
      <alignment vertical="center"/>
    </xf>
    <xf numFmtId="0" fontId="1" fillId="0" borderId="0" xfId="1" applyAlignment="1">
      <alignment horizontal="right" vertical="center"/>
    </xf>
    <xf numFmtId="0" fontId="1" fillId="0" borderId="0" xfId="1" applyAlignment="1">
      <alignment horizontal="center" vertical="center" wrapText="1"/>
    </xf>
    <xf numFmtId="0" fontId="5" fillId="0" borderId="1" xfId="1" applyFont="1" applyBorder="1" applyAlignment="1">
      <alignment horizontal="center" vertical="center"/>
    </xf>
    <xf numFmtId="0" fontId="5" fillId="0" borderId="4" xfId="1" applyFont="1" applyBorder="1" applyAlignment="1">
      <alignment horizontal="center" vertical="center"/>
    </xf>
    <xf numFmtId="0" fontId="5" fillId="0" borderId="2" xfId="1" applyFont="1" applyBorder="1" applyAlignment="1">
      <alignment horizontal="center" vertical="center" wrapText="1"/>
    </xf>
    <xf numFmtId="0" fontId="5" fillId="0" borderId="5" xfId="1" applyFont="1" applyBorder="1" applyAlignment="1">
      <alignment horizontal="center" vertical="center" wrapText="1"/>
    </xf>
    <xf numFmtId="0" fontId="5" fillId="0" borderId="15" xfId="1" applyFont="1" applyBorder="1" applyAlignment="1">
      <alignment horizontal="center" vertical="center" wrapText="1"/>
    </xf>
    <xf numFmtId="0" fontId="5" fillId="0" borderId="18" xfId="1" applyFont="1" applyBorder="1" applyAlignment="1">
      <alignment horizontal="center" vertical="center" wrapText="1"/>
    </xf>
    <xf numFmtId="0" fontId="10" fillId="0" borderId="0" xfId="1" applyFont="1" applyAlignment="1">
      <alignment horizontal="center" vertical="center" wrapText="1"/>
    </xf>
    <xf numFmtId="0" fontId="5" fillId="0" borderId="19" xfId="1" applyFont="1" applyBorder="1" applyAlignment="1">
      <alignment horizontal="center" vertical="center"/>
    </xf>
    <xf numFmtId="0" fontId="5" fillId="0" borderId="20" xfId="1" applyFont="1" applyBorder="1" applyAlignment="1">
      <alignment horizontal="center" vertical="center"/>
    </xf>
    <xf numFmtId="0" fontId="5" fillId="0" borderId="10" xfId="1" applyFont="1" applyBorder="1" applyAlignment="1">
      <alignment horizontal="center" vertical="center" wrapText="1"/>
    </xf>
    <xf numFmtId="0" fontId="5" fillId="0" borderId="16" xfId="1" applyFont="1" applyBorder="1" applyAlignment="1">
      <alignment horizontal="center" vertical="center" wrapText="1"/>
    </xf>
    <xf numFmtId="0" fontId="5" fillId="0" borderId="11" xfId="1" applyFont="1" applyBorder="1" applyAlignment="1">
      <alignment horizontal="center" vertical="center" wrapText="1"/>
    </xf>
    <xf numFmtId="0" fontId="5" fillId="0" borderId="17" xfId="1" applyFont="1" applyBorder="1" applyAlignment="1">
      <alignment horizontal="center" vertical="center" wrapText="1"/>
    </xf>
    <xf numFmtId="38" fontId="5" fillId="0" borderId="11" xfId="2" applyFont="1" applyFill="1" applyBorder="1" applyAlignment="1">
      <alignment horizontal="center" vertical="center" wrapText="1"/>
    </xf>
    <xf numFmtId="38" fontId="5" fillId="0" borderId="17" xfId="2" applyFont="1" applyFill="1" applyBorder="1" applyAlignment="1">
      <alignment horizontal="center" vertical="center" wrapText="1"/>
    </xf>
    <xf numFmtId="178" fontId="5" fillId="0" borderId="11" xfId="3" applyNumberFormat="1" applyFont="1" applyFill="1" applyBorder="1" applyAlignment="1">
      <alignment horizontal="center" vertical="center" wrapText="1"/>
    </xf>
    <xf numFmtId="178" fontId="5" fillId="0" borderId="17" xfId="3" applyNumberFormat="1" applyFont="1" applyFill="1" applyBorder="1" applyAlignment="1">
      <alignment horizontal="center" vertical="center" wrapText="1"/>
    </xf>
    <xf numFmtId="0" fontId="5" fillId="0" borderId="12" xfId="1" applyFont="1" applyBorder="1" applyAlignment="1">
      <alignment horizontal="center" vertical="center" wrapText="1"/>
    </xf>
    <xf numFmtId="0" fontId="5" fillId="0" borderId="13" xfId="1" applyFont="1" applyBorder="1" applyAlignment="1">
      <alignment horizontal="center" vertical="center" wrapText="1"/>
    </xf>
    <xf numFmtId="0" fontId="5" fillId="0" borderId="14" xfId="1" applyFont="1" applyBorder="1" applyAlignment="1">
      <alignment horizontal="center" vertical="center" wrapText="1"/>
    </xf>
  </cellXfs>
  <cellStyles count="5">
    <cellStyle name="パーセント 2" xfId="3" xr:uid="{00B13FA4-AB22-46B4-8AF9-F1F28FA19C58}"/>
    <cellStyle name="パーセント 3" xfId="4" xr:uid="{FCD258EB-64CC-4EF3-B219-79CF0B46D72C}"/>
    <cellStyle name="桁区切り 4" xfId="2" xr:uid="{A77AC143-E6BC-4A3D-87CC-BA971E33DD3F}"/>
    <cellStyle name="標準" xfId="0" builtinId="0"/>
    <cellStyle name="標準 4" xfId="1" xr:uid="{615CB66C-1E3E-4EB3-B868-C3305D926FAA}"/>
  </cellStyles>
  <dxfs count="6">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externalLink" Target="externalLinks/externalLink1.xml"/><Relationship Id="rId7" Type="http://schemas.openxmlformats.org/officeDocument/2006/relationships/externalLink" Target="externalLinks/externalLink5.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calcChain" Target="calcChain.xml"/><Relationship Id="rId5" Type="http://schemas.openxmlformats.org/officeDocument/2006/relationships/externalLink" Target="externalLinks/externalLink3.xml"/><Relationship Id="rId10" Type="http://schemas.openxmlformats.org/officeDocument/2006/relationships/sharedStrings" Target="sharedStrings.xml"/><Relationship Id="rId4" Type="http://schemas.openxmlformats.org/officeDocument/2006/relationships/externalLink" Target="externalLinks/externalLink2.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13</xdr:col>
      <xdr:colOff>489078</xdr:colOff>
      <xdr:row>2</xdr:row>
      <xdr:rowOff>75592</xdr:rowOff>
    </xdr:from>
    <xdr:ext cx="800732" cy="275717"/>
    <xdr:sp macro="" textlink="">
      <xdr:nvSpPr>
        <xdr:cNvPr id="2" name="テキスト ボックス 1">
          <a:extLst>
            <a:ext uri="{FF2B5EF4-FFF2-40B4-BE49-F238E27FC236}">
              <a16:creationId xmlns:a16="http://schemas.microsoft.com/office/drawing/2014/main" id="{5918A624-C305-4A04-B973-E71FE54BFA70}"/>
            </a:ext>
          </a:extLst>
        </xdr:cNvPr>
        <xdr:cNvSpPr txBox="1"/>
      </xdr:nvSpPr>
      <xdr:spPr>
        <a:xfrm>
          <a:off x="13907898" y="1218592"/>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様式３－１</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13</xdr:col>
      <xdr:colOff>419090</xdr:colOff>
      <xdr:row>2</xdr:row>
      <xdr:rowOff>82874</xdr:rowOff>
    </xdr:from>
    <xdr:ext cx="800732" cy="275717"/>
    <xdr:sp macro="" textlink="">
      <xdr:nvSpPr>
        <xdr:cNvPr id="2" name="テキスト ボックス 1">
          <a:extLst>
            <a:ext uri="{FF2B5EF4-FFF2-40B4-BE49-F238E27FC236}">
              <a16:creationId xmlns:a16="http://schemas.microsoft.com/office/drawing/2014/main" id="{3070F001-5C0E-453D-A6AB-BBE6B529535E}"/>
            </a:ext>
          </a:extLst>
        </xdr:cNvPr>
        <xdr:cNvSpPr txBox="1"/>
      </xdr:nvSpPr>
      <xdr:spPr>
        <a:xfrm>
          <a:off x="15102830" y="1233494"/>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様式３－３</a:t>
          </a:r>
        </a:p>
      </xdr:txBody>
    </xdr:sp>
    <xdr:clientData/>
  </xdr:one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38738;&#27744;&#26124;&#21338;\Downloads\&#12304;2&#26376;&#20998;&#12414;&#12392;&#12417;&#12305;R6&#22865;&#32004;&#19968;&#35239;.xlsx" TargetMode="External"/><Relationship Id="rId1" Type="http://schemas.openxmlformats.org/officeDocument/2006/relationships/externalLinkPath" Target="&#12304;2&#26376;&#20998;&#12414;&#12392;&#12417;&#12305;R6&#22865;&#32004;&#19968;&#3523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92.168.1.15\12_zaimu\30&#12288;&#22865;&#32004;&#12395;&#12424;&#12427;&#25903;&#20986;&#12539;&#22865;&#32004;&#20197;&#22806;&#12395;&#12424;&#12427;&#25903;&#20986;&#12539;&#20844;&#30410;&#27861;&#20154;&#20250;&#36027;&#25903;&#20986;&#12398;&#20844;&#34920;&#38306;&#20418;\01&#12288;&#22865;&#32004;&#12398;&#20844;&#34920;\01&#12288;&#22865;&#32004;&#12395;&#12424;&#12427;&#25903;&#20986;\&#24179;&#25104;29&#24180;&#24230;\4%20&#22865;&#32004;&#12398;&#20844;&#34920;&#65288;7&#26376;&#20998;)\&#21508;&#39208;&#25552;&#20986;\&#12304;&#26481;&#36817;&#32654;1.28&#25552;&#20986;&#8594;H27.1&#26376;&#20998;&#22577;&#21578;2.26&#12305;H26&#22865;&#32004;&#19968;&#3523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92.168.1.15\12_zaimu\30&#12288;&#22865;&#32004;&#12395;&#12424;&#12427;&#25903;&#20986;&#12539;&#22865;&#32004;&#20197;&#22806;&#12395;&#12424;&#12427;&#25903;&#20986;&#12539;&#20844;&#30410;&#27861;&#20154;&#20250;&#36027;&#25903;&#20986;&#12398;&#20844;&#34920;&#38306;&#20418;\01&#12288;&#22865;&#32004;&#12398;&#20844;&#34920;\01&#12288;&#22865;&#32004;&#12395;&#12424;&#12427;&#25903;&#20986;\&#24179;&#25104;29&#24180;&#24230;\4%20&#22865;&#32004;&#12398;&#20844;&#34920;&#65288;7&#26376;&#20998;)\&#21508;&#39208;&#25552;&#20986;\&#12304;&#26032;&#32654;&#12305;H26&#22865;&#32004;&#19968;&#35239;&#65288;H27.1&#26376;&#26356;&#26032;&#6528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192.168.1.15\12_zaimu\30&#12288;&#22865;&#32004;&#12395;&#12424;&#12427;&#25903;&#20986;&#12539;&#22865;&#32004;&#20197;&#22806;&#12395;&#12424;&#12427;&#25903;&#20986;&#12539;&#20844;&#30410;&#27861;&#20154;&#20250;&#36027;&#25903;&#20986;&#12398;&#20844;&#34920;&#38306;&#20418;\01&#12288;&#22865;&#32004;&#12398;&#20844;&#34920;\01&#12288;&#22865;&#32004;&#12395;&#12424;&#12427;&#25903;&#20986;\&#24179;&#25104;29&#24180;&#24230;\4%20&#22865;&#32004;&#12398;&#20844;&#34920;&#65288;7&#26376;&#20998;)\&#21508;&#39208;&#25552;&#20986;\03&#12304;&#26481;&#36817;&#32654;4.24&#25552;&#20986;&#8594;H27.4&#26376;&#20998;&#22577;&#21578;5.25&#12305;H26&#22865;&#32004;&#19968;&#35239;%2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192.168.1.15\13_kaikei\Users\ARAI\Desktop\&#27598;&#26376;&#36001;&#21209;&#22577;&#21578;(&#31478;&#20105;&#12392;&#19968;&#33324;)\27&#24180;&#24230;\09&#12304;&#26481;&#36817;&#32654;12.25&#25552;&#20986;&#8594;H27.12&#26376;&#20998;&#22577;&#21578;1.25&#12305;H27&#22865;&#32004;&#19968;&#3523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作業要領"/>
      <sheetName val="データ一覧"/>
      <sheetName val="これより右シートは各館編集不可→"/>
      <sheetName val="委（一般競争）"/>
      <sheetName val="委（企画・公募）"/>
      <sheetName val="委（随意契約）"/>
      <sheetName val="委（作品購入）"/>
      <sheetName val="公表3-1"/>
      <sheetName val="公表3-2"/>
      <sheetName val="公表3-3"/>
      <sheetName val="公表3-4"/>
      <sheetName val="一般競争Data"/>
      <sheetName val="企画公募Data"/>
      <sheetName val="随契Data①"/>
      <sheetName val="随契Data②"/>
      <sheetName val="作品購入Data"/>
      <sheetName val="公表3-1Data"/>
      <sheetName val="公表3-2Data"/>
      <sheetName val="公表3-3Data"/>
      <sheetName val="公表3-4Data"/>
      <sheetName val="選択肢一覧"/>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6">
          <cell r="C6" t="str">
            <v>国立新美術館</v>
          </cell>
        </row>
      </sheetData>
      <sheetData sheetId="18">
        <row r="6">
          <cell r="C6" t="str">
            <v>本部事務局</v>
          </cell>
          <cell r="E6" t="str">
            <v>令和７年度「メディア芸術データベースに係る調査研究事業」の進行管理業務</v>
          </cell>
          <cell r="F6" t="str">
            <v>独立行政法人国立美術館契約担当役
理事長　
逢坂　惠理子
東京都千代田区北の丸公園3-1</v>
          </cell>
          <cell r="H6">
            <v>45700</v>
          </cell>
          <cell r="L6" t="str">
            <v>株式会社DNPエスピーイノベーション</v>
          </cell>
          <cell r="M6" t="str">
            <v>東京都新宿区市谷加賀町1-1-1</v>
          </cell>
          <cell r="N6">
            <v>8010701001528</v>
          </cell>
          <cell r="O6" t="str">
            <v>一般競争入札</v>
          </cell>
          <cell r="Q6">
            <v>45116398</v>
          </cell>
          <cell r="R6">
            <v>45078766</v>
          </cell>
          <cell r="S6">
            <v>0.99916589085857432</v>
          </cell>
          <cell r="X6">
            <v>0</v>
          </cell>
        </row>
        <row r="7">
          <cell r="C7" t="str">
            <v>本部事務局</v>
          </cell>
          <cell r="E7" t="str">
            <v>令和７年度「メディア芸術データベースに係る調査研究事業」のシステム開発・保守等</v>
          </cell>
          <cell r="F7" t="str">
            <v>独立行政法人国立美術館契約担当役
理事長　
逢坂　惠理子
東京都千代田区北の丸公園3-1</v>
          </cell>
          <cell r="H7">
            <v>45693</v>
          </cell>
          <cell r="L7" t="str">
            <v>インフォ・ラウンジ株式会社</v>
          </cell>
          <cell r="M7" t="str">
            <v>神奈川県横浜市都筑区茅ケ崎中央8-33サウス・コア402号</v>
          </cell>
          <cell r="N7">
            <v>9020003004731</v>
          </cell>
          <cell r="O7" t="str">
            <v>一般競争入札</v>
          </cell>
          <cell r="Q7">
            <v>11917125</v>
          </cell>
          <cell r="R7">
            <v>11275000</v>
          </cell>
          <cell r="S7">
            <v>0.94611745702088379</v>
          </cell>
          <cell r="X7">
            <v>0</v>
          </cell>
        </row>
        <row r="8">
          <cell r="C8" t="str">
            <v>本部事務局</v>
          </cell>
          <cell r="E8" t="str">
            <v>令和7年度ウェブサイト「Art　Platform Japan」及び全国美術館収蔵品サーチ事業等の進行管理等業務</v>
          </cell>
          <cell r="F8" t="str">
            <v>独立行政法人国立美術館契約担当役
理事長　
逢坂　惠理子
東京都千代田区北の丸公園3-1</v>
          </cell>
          <cell r="H8">
            <v>45702</v>
          </cell>
          <cell r="L8" t="str">
            <v>株式会社TEZEN</v>
          </cell>
          <cell r="M8" t="str">
            <v>東京都新宿区西新宿7-4-4武蔵ビル5</v>
          </cell>
          <cell r="N8">
            <v>4011101048527</v>
          </cell>
          <cell r="O8" t="str">
            <v>一般競争入札</v>
          </cell>
          <cell r="Q8">
            <v>5808000</v>
          </cell>
          <cell r="R8">
            <v>5808000</v>
          </cell>
          <cell r="S8">
            <v>1</v>
          </cell>
          <cell r="X8">
            <v>0</v>
          </cell>
        </row>
        <row r="9">
          <cell r="C9" t="str">
            <v>東京国立近代美術館</v>
          </cell>
          <cell r="E9" t="str">
            <v>防災備蓄品の購入　一式</v>
          </cell>
          <cell r="F9" t="str">
            <v>独立行政法人国立美術館分任契約担当役
東京国立近代美術館長
小松　弥生　
東京都千代田区北の丸公園3-1</v>
          </cell>
          <cell r="H9">
            <v>45715</v>
          </cell>
          <cell r="L9" t="str">
            <v>株式会社ミヨシ</v>
          </cell>
          <cell r="M9" t="str">
            <v>大阪府大阪市浪速区桜川4丁目10番27号</v>
          </cell>
          <cell r="N9">
            <v>2120001011197</v>
          </cell>
          <cell r="O9" t="str">
            <v>一般競争入札</v>
          </cell>
          <cell r="Q9">
            <v>3584484</v>
          </cell>
          <cell r="R9">
            <v>1753210</v>
          </cell>
          <cell r="S9">
            <v>0.48911084552197748</v>
          </cell>
          <cell r="X9">
            <v>0</v>
          </cell>
        </row>
        <row r="10">
          <cell r="C10" t="str">
            <v>国立工芸館</v>
          </cell>
          <cell r="E10" t="str">
            <v>国立工芸館で使用する電気一式　</v>
          </cell>
          <cell r="F10" t="str">
            <v>独立行政法人国立美術館
分任契約担当役
国立工芸館長 唐澤　昌宏
石川県金沢市出羽町3-2</v>
          </cell>
          <cell r="H10">
            <v>45691</v>
          </cell>
          <cell r="L10" t="str">
            <v>中部電力ミライズ株式会社</v>
          </cell>
          <cell r="M10" t="str">
            <v>名古屋市東区東新町1番地</v>
          </cell>
          <cell r="N10">
            <v>2180001135973</v>
          </cell>
          <cell r="O10" t="str">
            <v>一般競争入札</v>
          </cell>
          <cell r="Q10">
            <v>27726024</v>
          </cell>
          <cell r="R10">
            <v>20850582</v>
          </cell>
          <cell r="S10">
            <v>0.752</v>
          </cell>
          <cell r="X10">
            <v>0</v>
          </cell>
        </row>
        <row r="11">
          <cell r="C11" t="str">
            <v>国立工芸館</v>
          </cell>
          <cell r="E11" t="str">
            <v>国立工芸館の運営支援業務　一式</v>
          </cell>
          <cell r="F11" t="str">
            <v>独立行政法人国立美術館
分任契約担当役
国立工芸館長 唐澤　昌宏
石川県金沢市出羽町3-2</v>
          </cell>
          <cell r="H11">
            <v>45709</v>
          </cell>
          <cell r="L11" t="str">
            <v>株式会社アドバンス社</v>
          </cell>
          <cell r="M11" t="str">
            <v>石川県金沢市寺地1丁目33番19号</v>
          </cell>
          <cell r="N11">
            <v>8220001000787</v>
          </cell>
          <cell r="O11" t="str">
            <v>一般競争入札</v>
          </cell>
          <cell r="Q11">
            <v>27068580</v>
          </cell>
          <cell r="R11">
            <v>24607800</v>
          </cell>
          <cell r="S11">
            <v>0.90900000000000003</v>
          </cell>
          <cell r="X11">
            <v>0</v>
          </cell>
        </row>
        <row r="12">
          <cell r="C12" t="str">
            <v>国立工芸館</v>
          </cell>
          <cell r="E12" t="str">
            <v>国立工芸館の建築設備維持管理業務　一式</v>
          </cell>
          <cell r="F12" t="str">
            <v>独立行政法人国立美術館
分任契約担当役
国立工芸館長 唐澤　昌宏
石川県金沢市出羽町3-2</v>
          </cell>
          <cell r="H12">
            <v>45709</v>
          </cell>
          <cell r="L12" t="str">
            <v>株式会社ムラシマ事務所</v>
          </cell>
          <cell r="M12" t="str">
            <v>石川県金沢市泉野出町2丁目7番13号</v>
          </cell>
          <cell r="N12">
            <v>3220001006995</v>
          </cell>
          <cell r="O12" t="str">
            <v>一般競争入札</v>
          </cell>
          <cell r="Q12">
            <v>21565526</v>
          </cell>
          <cell r="R12">
            <v>19605024</v>
          </cell>
          <cell r="S12">
            <v>0.90900000000000003</v>
          </cell>
          <cell r="X12">
            <v>0</v>
          </cell>
        </row>
        <row r="13">
          <cell r="C13" t="str">
            <v>国立工芸館</v>
          </cell>
          <cell r="E13" t="str">
            <v>国立工芸館の清掃業務　一式</v>
          </cell>
          <cell r="F13" t="str">
            <v>独立行政法人国立美術館
分任契約担当役
国立工芸館長 唐澤　昌宏
石川県金沢市出羽町3-2</v>
          </cell>
          <cell r="H13">
            <v>45714</v>
          </cell>
          <cell r="L13" t="str">
            <v>アサヒ株式会社</v>
          </cell>
          <cell r="M13" t="str">
            <v>石川県金沢市泉が丘2丁目9番3号</v>
          </cell>
          <cell r="N13">
            <v>8220001000762</v>
          </cell>
          <cell r="O13" t="str">
            <v>一般競争入札</v>
          </cell>
          <cell r="Q13">
            <v>8786527</v>
          </cell>
          <cell r="R13">
            <v>5472000</v>
          </cell>
          <cell r="S13">
            <v>0.623</v>
          </cell>
          <cell r="X13">
            <v>0</v>
          </cell>
        </row>
        <row r="14">
          <cell r="C14" t="str">
            <v>国立工芸館</v>
          </cell>
          <cell r="E14" t="str">
            <v>国立工芸館の警備業務　一式</v>
          </cell>
          <cell r="F14" t="str">
            <v>独立行政法人国立美術館
分任契約担当役
国立工芸館長 唐澤　昌宏
石川県金沢市出羽町3-2</v>
          </cell>
          <cell r="H14">
            <v>45716</v>
          </cell>
          <cell r="L14" t="str">
            <v>セコム北陸株式会社</v>
          </cell>
          <cell r="M14" t="str">
            <v>石川県金沢市香林坊2丁目4番30号香林坊ラモーダ</v>
          </cell>
          <cell r="N14">
            <v>8220001003674</v>
          </cell>
          <cell r="O14" t="str">
            <v>一般競争入札</v>
          </cell>
          <cell r="Q14">
            <v>17311951</v>
          </cell>
          <cell r="R14">
            <v>15158000</v>
          </cell>
          <cell r="S14">
            <v>0.876</v>
          </cell>
          <cell r="X14">
            <v>0</v>
          </cell>
        </row>
        <row r="15">
          <cell r="C15" t="str">
            <v>国立映画アーカイブ</v>
          </cell>
          <cell r="E15" t="str">
            <v>令和7年度　トイレットペーパーの供給</v>
          </cell>
          <cell r="F15" t="str">
            <v xml:space="preserve">独立行政法人国立美術館分任契約担当役
国立映画アーカイブ館長
岡島　尚志
東京都中央区京橋3-7-6 </v>
          </cell>
          <cell r="H15">
            <v>45693</v>
          </cell>
          <cell r="L15" t="str">
            <v>株式会社東京紙店</v>
          </cell>
          <cell r="M15" t="str">
            <v>東京都江東区常磐2-6-12</v>
          </cell>
          <cell r="N15">
            <v>8010601005356</v>
          </cell>
          <cell r="O15" t="str">
            <v>一般競争入札</v>
          </cell>
          <cell r="Q15">
            <v>3388000</v>
          </cell>
          <cell r="R15">
            <v>2310000</v>
          </cell>
          <cell r="S15">
            <v>0.68181818181818177</v>
          </cell>
          <cell r="X15">
            <v>0</v>
          </cell>
        </row>
        <row r="16">
          <cell r="C16" t="str">
            <v>国立映画アーカイブ</v>
          </cell>
          <cell r="E16" t="str">
            <v>国立映画アーカイブ相模原分館設備管理業務</v>
          </cell>
          <cell r="F16" t="str">
            <v xml:space="preserve">独立行政法人国立美術館分任契約担当役
国立映画アーカイブ館長
岡島　尚志
東京都中央区京橋3-7-6 </v>
          </cell>
          <cell r="H16">
            <v>45716</v>
          </cell>
          <cell r="L16" t="str">
            <v>国際ビルサービス株式会社</v>
          </cell>
          <cell r="M16" t="str">
            <v>神奈川県横浜市港北区新横浜2-5-1</v>
          </cell>
          <cell r="N16">
            <v>8020001020203</v>
          </cell>
          <cell r="O16" t="str">
            <v>一般競争入札</v>
          </cell>
          <cell r="Q16">
            <v>29845860</v>
          </cell>
          <cell r="R16">
            <v>29806260</v>
          </cell>
          <cell r="S16">
            <v>0.99867318281329476</v>
          </cell>
          <cell r="X16">
            <v>0</v>
          </cell>
        </row>
        <row r="17">
          <cell r="C17" t="str">
            <v>国立西洋美術館</v>
          </cell>
          <cell r="E17" t="str">
            <v>国立西洋美術館警備業務及び会場管理運営支援業務並びに清掃業務</v>
          </cell>
          <cell r="F17" t="str">
            <v>独立行政法人国立美術館分任契約担当役
国立西洋美術館長　
田中　正之
東京都台東区上野公園7-7</v>
          </cell>
          <cell r="H17">
            <v>45705</v>
          </cell>
          <cell r="L17" t="str">
            <v>株式会社協栄</v>
          </cell>
          <cell r="M17" t="str">
            <v>東京都中央区日本橋蛎殻町２－１３－９</v>
          </cell>
          <cell r="N17" t="str">
            <v>2010001041271</v>
          </cell>
          <cell r="O17" t="str">
            <v>一般競争入札</v>
          </cell>
          <cell r="Q17">
            <v>814232472</v>
          </cell>
          <cell r="R17">
            <v>797571743</v>
          </cell>
          <cell r="S17">
            <v>0.98</v>
          </cell>
          <cell r="X17">
            <v>0</v>
          </cell>
        </row>
        <row r="18">
          <cell r="C18" t="str">
            <v>国立西洋美術館</v>
          </cell>
          <cell r="E18" t="str">
            <v>業務用ノートパソコン　５０台</v>
          </cell>
          <cell r="F18" t="str">
            <v>独立行政法人国立美術館分任契約担当役
国立西洋美術館長　
田中　正之
東京都台東区上野公園7-7</v>
          </cell>
          <cell r="H18">
            <v>45714</v>
          </cell>
          <cell r="L18" t="str">
            <v>富士電機ITソリューション株式会社</v>
          </cell>
          <cell r="M18" t="str">
            <v>東京都千代田区外神田６－１５－１２</v>
          </cell>
          <cell r="N18" t="str">
            <v>9010001087242</v>
          </cell>
          <cell r="O18" t="str">
            <v>一般競争入札</v>
          </cell>
          <cell r="Q18">
            <v>6886000</v>
          </cell>
          <cell r="R18">
            <v>5386700</v>
          </cell>
          <cell r="S18">
            <v>0.78200000000000003</v>
          </cell>
          <cell r="X18">
            <v>0</v>
          </cell>
        </row>
        <row r="19">
          <cell r="C19" t="str">
            <v>国立西洋美術館</v>
          </cell>
          <cell r="E19" t="str">
            <v>国立西洋美術館　消防用設備保守点検業務</v>
          </cell>
          <cell r="F19" t="str">
            <v>独立行政法人国立美術館分任契約担当役
国立西洋美術館長　
田中　正之
東京都台東区上野公園7-7</v>
          </cell>
          <cell r="H19">
            <v>45714</v>
          </cell>
          <cell r="L19" t="str">
            <v>株式会社清水商会</v>
          </cell>
          <cell r="M19" t="str">
            <v>千葉県千葉市中央区仁戸名町４４０番地８</v>
          </cell>
          <cell r="N19" t="str">
            <v>7040001003223</v>
          </cell>
          <cell r="O19" t="str">
            <v>一般競争入札</v>
          </cell>
          <cell r="Q19">
            <v>5797000</v>
          </cell>
          <cell r="R19">
            <v>4950000</v>
          </cell>
          <cell r="S19">
            <v>0.85399999999999998</v>
          </cell>
          <cell r="X19">
            <v>0</v>
          </cell>
        </row>
        <row r="20">
          <cell r="C20" t="str">
            <v>国立西洋美術館</v>
          </cell>
          <cell r="E20" t="str">
            <v>国立西洋美術館　情報システムの運用管理支援業務</v>
          </cell>
          <cell r="F20" t="str">
            <v>独立行政法人国立美術館分任契約担当役
国立西洋美術館長　
田中　正之
東京都台東区上野公園7-7</v>
          </cell>
          <cell r="H20">
            <v>45715</v>
          </cell>
          <cell r="L20" t="str">
            <v>株式会社システムアーキテクチュア</v>
          </cell>
          <cell r="M20" t="str">
            <v>東京都文京区本郷三丁目４２番８号</v>
          </cell>
          <cell r="N20" t="str">
            <v>2010001019664</v>
          </cell>
          <cell r="O20" t="str">
            <v>一般競争入札</v>
          </cell>
          <cell r="Q20">
            <v>9213600</v>
          </cell>
          <cell r="R20">
            <v>8844000</v>
          </cell>
          <cell r="S20">
            <v>0.96</v>
          </cell>
          <cell r="X20">
            <v>0</v>
          </cell>
        </row>
        <row r="21">
          <cell r="C21" t="str">
            <v>国立新美術館</v>
          </cell>
          <cell r="E21" t="str">
            <v>国立新美術館空調熱源・設備等点検及び保守業務</v>
          </cell>
          <cell r="F21" t="str">
            <v>独立行政法人国立美術館分任契約担当役
国立新美術館長
逢坂　惠理子
東京都港区六本木7-22-2</v>
          </cell>
          <cell r="H21">
            <v>45693</v>
          </cell>
          <cell r="L21" t="str">
            <v>鹿島建物総合管理株式会社</v>
          </cell>
          <cell r="M21" t="str">
            <v>東京都中央区銀座6－17－1</v>
          </cell>
          <cell r="N21">
            <v>2011101047571</v>
          </cell>
          <cell r="O21" t="str">
            <v>一般競争入札</v>
          </cell>
          <cell r="Q21">
            <v>52877000</v>
          </cell>
          <cell r="R21">
            <v>48551910</v>
          </cell>
          <cell r="S21">
            <v>0.91800000000000004</v>
          </cell>
          <cell r="X21">
            <v>0</v>
          </cell>
        </row>
        <row r="22">
          <cell r="C22" t="str">
            <v>国立新美術館</v>
          </cell>
          <cell r="E22" t="str">
            <v>「荒川ナッシュ医」展の図録製造等業務</v>
          </cell>
          <cell r="F22" t="str">
            <v>独立行政法人国立美術館分任契約担当役
国立新美術館長
逢坂　惠理子
東京都港区六本木7-22-2</v>
          </cell>
          <cell r="H22">
            <v>45695</v>
          </cell>
          <cell r="L22" t="str">
            <v>能登印刷株式会社</v>
          </cell>
          <cell r="M22" t="str">
            <v>石川県金沢市武蔵町７番１０号</v>
          </cell>
          <cell r="N22">
            <v>9220001005208</v>
          </cell>
          <cell r="O22" t="str">
            <v>一般競争入札</v>
          </cell>
          <cell r="Q22">
            <v>2618000</v>
          </cell>
          <cell r="R22">
            <v>2398000</v>
          </cell>
          <cell r="S22">
            <v>0.91600000000000004</v>
          </cell>
          <cell r="X22">
            <v>0</v>
          </cell>
        </row>
        <row r="23">
          <cell r="C23" t="str">
            <v>国立新美術館</v>
          </cell>
          <cell r="E23" t="str">
            <v>国立新美術館管理・運営業務</v>
          </cell>
          <cell r="F23" t="str">
            <v>独立行政法人国立美術館分任契約担当役
国立新美術館長
逢坂　惠理子
東京都港区六本木7-22-2</v>
          </cell>
          <cell r="H23">
            <v>45700</v>
          </cell>
          <cell r="L23" t="str">
            <v>鹿島建物総合管理株式会社</v>
          </cell>
          <cell r="M23" t="str">
            <v>東京都中央区銀座６－１７－１</v>
          </cell>
          <cell r="N23">
            <v>2011101047571</v>
          </cell>
          <cell r="O23" t="str">
            <v>一般競争入札</v>
          </cell>
          <cell r="Q23">
            <v>778697665</v>
          </cell>
          <cell r="R23">
            <v>744996131</v>
          </cell>
          <cell r="S23">
            <v>0.95699999999999996</v>
          </cell>
          <cell r="X23">
            <v>0</v>
          </cell>
        </row>
        <row r="24">
          <cell r="C24" t="str">
            <v>国立新美術館</v>
          </cell>
          <cell r="E24" t="str">
            <v>国立新美術館警備等業務</v>
          </cell>
          <cell r="F24" t="str">
            <v>独立行政法人国立美術館分任契約担当役
国立新美術館長
逢坂　惠理子
東京都港区六本木7-22-2</v>
          </cell>
          <cell r="H24">
            <v>45700</v>
          </cell>
          <cell r="L24" t="str">
            <v>テイケイ株式会社</v>
          </cell>
          <cell r="M24" t="str">
            <v xml:space="preserve">東京都新宿区歌舞伎町１丁目１番１６号 </v>
          </cell>
          <cell r="N24">
            <v>4011101013398</v>
          </cell>
          <cell r="O24" t="str">
            <v>一般競争入札</v>
          </cell>
          <cell r="Q24">
            <v>607809161</v>
          </cell>
          <cell r="R24">
            <v>578741350</v>
          </cell>
          <cell r="S24">
            <v>0.95199999999999996</v>
          </cell>
          <cell r="X24">
            <v>0</v>
          </cell>
        </row>
      </sheetData>
      <sheetData sheetId="19">
        <row r="6">
          <cell r="C6" t="str">
            <v>本部事務局</v>
          </cell>
        </row>
      </sheetData>
      <sheetData sheetId="20">
        <row r="2">
          <cell r="M2" t="str">
            <v>①複数年契約</v>
          </cell>
        </row>
        <row r="3">
          <cell r="G3" t="str">
            <v>①国立美術館会計規則
第21条第2項</v>
          </cell>
          <cell r="M3" t="str">
            <v>－</v>
          </cell>
        </row>
        <row r="4">
          <cell r="G4" t="str">
            <v>②国立美術館会計規則
第22条第1項第1号</v>
          </cell>
        </row>
        <row r="5">
          <cell r="G5" t="str">
            <v>③国立美術館会計規則
第22条第1項第2号</v>
          </cell>
        </row>
        <row r="6">
          <cell r="G6" t="str">
            <v>④国立美術館会計規則
第22条第1項第3号イ</v>
          </cell>
        </row>
        <row r="7">
          <cell r="G7" t="str">
            <v>⑤国立美術館会計規則
第22条第1項第3号ロ</v>
          </cell>
        </row>
        <row r="8">
          <cell r="G8" t="str">
            <v>⑥国立美術館会計規則
第22条第1項第3ハ</v>
          </cell>
        </row>
        <row r="9">
          <cell r="G9" t="str">
            <v>⑦国立美術館会計規則
第22条第1項第3号二</v>
          </cell>
        </row>
        <row r="10">
          <cell r="G10" t="str">
            <v>⑧国立美術館会計規則
第22条第1項第3号ホ</v>
          </cell>
        </row>
        <row r="11">
          <cell r="G11" t="str">
            <v>⑨国立美術館会計規則
第22条第1項第10号</v>
          </cell>
        </row>
        <row r="12">
          <cell r="G12" t="str">
            <v>⑩国立美術館会計規則
第22条第1項第11号</v>
          </cell>
        </row>
        <row r="13">
          <cell r="G13" t="str">
            <v>⑪国立美術館会計規則
第22条第1項第12号</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作業要領"/>
      <sheetName val="一般競争"/>
      <sheetName val="随意契約"/>
      <sheetName val="企画競争・公募"/>
      <sheetName val="選択肢一覧"/>
    </sheetNames>
    <sheetDataSet>
      <sheetData sheetId="0" refreshError="1"/>
      <sheetData sheetId="1" refreshError="1"/>
      <sheetData sheetId="2" refreshError="1"/>
      <sheetData sheetId="3" refreshError="1"/>
      <sheetData sheetId="4">
        <row r="2">
          <cell r="A2" t="str">
            <v>①様式３－１
公共工事の競争契約</v>
          </cell>
          <cell r="B2" t="str">
            <v>本部事務局</v>
          </cell>
          <cell r="C2" t="str">
            <v>①物品役務等</v>
          </cell>
          <cell r="G2" t="str">
            <v>①最低価格落札方式</v>
          </cell>
          <cell r="H2" t="str">
            <v>①関係法人</v>
          </cell>
          <cell r="I2" t="str">
            <v>①一般競争入札</v>
          </cell>
          <cell r="K2" t="str">
            <v>①単価契約</v>
          </cell>
          <cell r="L2" t="str">
            <v>①複数年契約</v>
          </cell>
        </row>
        <row r="3">
          <cell r="A3" t="str">
            <v>②様式３－２
公共工事の随意契約</v>
          </cell>
          <cell r="B3" t="str">
            <v>東京国立近代美術館</v>
          </cell>
          <cell r="C3" t="str">
            <v>②公共工事等</v>
          </cell>
          <cell r="G3" t="str">
            <v>②総合評価落札方式</v>
          </cell>
          <cell r="H3" t="str">
            <v>②特定関連会社</v>
          </cell>
          <cell r="I3" t="str">
            <v>②一般競争入札（公募を実施した結果、複数者からの応募があり、一般競争に移行したもの）</v>
          </cell>
          <cell r="K3" t="str">
            <v>－</v>
          </cell>
          <cell r="L3" t="str">
            <v>－</v>
          </cell>
        </row>
        <row r="4">
          <cell r="A4" t="str">
            <v>③様式３－３
物品・役務の競争契約</v>
          </cell>
          <cell r="B4" t="str">
            <v>京都国立近代美術館</v>
          </cell>
          <cell r="H4" t="str">
            <v>③関連会社</v>
          </cell>
          <cell r="I4" t="str">
            <v>③指名競争入札</v>
          </cell>
        </row>
        <row r="5">
          <cell r="A5" t="str">
            <v>④様式３－４
物品・役務の随意契約</v>
          </cell>
          <cell r="B5" t="str">
            <v>国立西洋美術館</v>
          </cell>
          <cell r="H5" t="str">
            <v>④関連公益法人等</v>
          </cell>
          <cell r="I5" t="str">
            <v>④競争性のない随意契約</v>
          </cell>
        </row>
        <row r="6">
          <cell r="A6" t="str">
            <v>⑤公表の必要なし
（作品購入など）</v>
          </cell>
          <cell r="B6" t="str">
            <v>国立国際美術館</v>
          </cell>
          <cell r="H6" t="str">
            <v>⑤④以外の公益法人等</v>
          </cell>
          <cell r="I6" t="str">
            <v>⑤公募</v>
          </cell>
        </row>
        <row r="7">
          <cell r="B7" t="str">
            <v>国立新美術館</v>
          </cell>
          <cell r="H7" t="str">
            <v>⑥その他の法人</v>
          </cell>
          <cell r="I7" t="str">
            <v>⑥企画競争</v>
          </cell>
        </row>
        <row r="8">
          <cell r="H8" t="str">
            <v>個人</v>
          </cell>
          <cell r="I8" t="str">
            <v>⑦企画競争（公募を実施した結果、複数者からの応募があり、企画競争に移行したもの）</v>
          </cell>
        </row>
        <row r="9">
          <cell r="I9" t="str">
            <v>⑧不落随契</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作業要領"/>
      <sheetName val="一般競争"/>
      <sheetName val="随意契約"/>
      <sheetName val="企画競争・公募"/>
      <sheetName val="選択肢一覧"/>
    </sheetNames>
    <sheetDataSet>
      <sheetData sheetId="0"/>
      <sheetData sheetId="1"/>
      <sheetData sheetId="2"/>
      <sheetData sheetId="3"/>
      <sheetData sheetId="4">
        <row r="2">
          <cell r="I2" t="str">
            <v>①一般競争入札</v>
          </cell>
        </row>
        <row r="3">
          <cell r="I3" t="str">
            <v>②一般競争入札（公募を実施した結果、複数者からの応募があり、一般競争に移行したもの）</v>
          </cell>
        </row>
        <row r="4">
          <cell r="I4" t="str">
            <v>③指名競争入札</v>
          </cell>
        </row>
        <row r="5">
          <cell r="I5" t="str">
            <v>④競争性のない随意契約</v>
          </cell>
        </row>
        <row r="6">
          <cell r="I6" t="str">
            <v>⑤公募</v>
          </cell>
        </row>
        <row r="7">
          <cell r="I7" t="str">
            <v>⑥企画競争</v>
          </cell>
        </row>
        <row r="8">
          <cell r="I8" t="str">
            <v>⑦企画競争（公募を実施した結果、複数者からの応募があり、企画競争に移行したもの）</v>
          </cell>
        </row>
        <row r="9">
          <cell r="I9" t="str">
            <v>⑧不落随契</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作業要領"/>
      <sheetName val="一般競争"/>
      <sheetName val="随意契約"/>
      <sheetName val="企画競争・公募"/>
      <sheetName val="選択肢一覧"/>
    </sheetNames>
    <sheetDataSet>
      <sheetData sheetId="0" refreshError="1"/>
      <sheetData sheetId="1" refreshError="1"/>
      <sheetData sheetId="2" refreshError="1"/>
      <sheetData sheetId="3" refreshError="1"/>
      <sheetData sheetId="4" refreshError="1">
        <row r="2">
          <cell r="E2" t="str">
            <v>独立行政法人国立美術館契約担当役
理事長　
馬渕　明子
東京都千代田区北の丸公園3-1</v>
          </cell>
          <cell r="I2" t="str">
            <v>①一般競争入札</v>
          </cell>
        </row>
        <row r="3">
          <cell r="I3" t="str">
            <v>②一般競争入札（公募を実施した結果、複数者からの応募があり、一般競争に移行したもの）</v>
          </cell>
        </row>
        <row r="4">
          <cell r="I4" t="str">
            <v>③指名競争入札</v>
          </cell>
        </row>
        <row r="5">
          <cell r="I5" t="str">
            <v>④競争性のない随意契約</v>
          </cell>
        </row>
        <row r="6">
          <cell r="I6" t="str">
            <v>⑤公募</v>
          </cell>
        </row>
        <row r="7">
          <cell r="I7" t="str">
            <v>⑥企画競争</v>
          </cell>
        </row>
        <row r="8">
          <cell r="I8" t="str">
            <v>⑦企画競争（公募を実施した結果、複数者からの応募があり、企画競争に移行したもの）</v>
          </cell>
        </row>
        <row r="9">
          <cell r="I9" t="str">
            <v>⑧不落随契</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作業要領"/>
      <sheetName val="一般競争"/>
      <sheetName val="随意契約"/>
      <sheetName val="企画競争・公募"/>
      <sheetName val="選択肢一覧"/>
    </sheetNames>
    <sheetDataSet>
      <sheetData sheetId="0" refreshError="1"/>
      <sheetData sheetId="1" refreshError="1"/>
      <sheetData sheetId="2" refreshError="1"/>
      <sheetData sheetId="3" refreshError="1"/>
      <sheetData sheetId="4">
        <row r="2">
          <cell r="I2" t="str">
            <v>①一般競争入札</v>
          </cell>
        </row>
        <row r="3">
          <cell r="I3" t="str">
            <v>②一般競争入札（公募を実施した結果、複数者からの応募があり、一般競争に移行したもの）</v>
          </cell>
        </row>
        <row r="4">
          <cell r="I4" t="str">
            <v>③指名競争入札</v>
          </cell>
        </row>
        <row r="5">
          <cell r="I5" t="str">
            <v>④競争性のない随意契約</v>
          </cell>
        </row>
        <row r="6">
          <cell r="I6" t="str">
            <v>⑤公募</v>
          </cell>
        </row>
        <row r="7">
          <cell r="I7" t="str">
            <v>⑥企画競争</v>
          </cell>
        </row>
        <row r="8">
          <cell r="I8" t="str">
            <v>⑦企画競争（公募を実施した結果、複数者からの応募があり、企画競争に移行したもの）</v>
          </cell>
        </row>
        <row r="9">
          <cell r="I9" t="str">
            <v>⑧不落随契</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813C86-4C9A-4BFA-93E1-B44D3F8AB622}">
  <sheetPr>
    <pageSetUpPr fitToPage="1"/>
  </sheetPr>
  <dimension ref="A1:O15"/>
  <sheetViews>
    <sheetView tabSelected="1" zoomScale="80" zoomScaleNormal="80" zoomScaleSheetLayoutView="80" workbookViewId="0">
      <selection activeCell="A3" sqref="A3:O3"/>
    </sheetView>
  </sheetViews>
  <sheetFormatPr defaultColWidth="8.09765625" defaultRowHeight="18"/>
  <cols>
    <col min="1" max="1" width="15.3984375" style="1" customWidth="1"/>
    <col min="2" max="2" width="19.59765625" style="1" customWidth="1"/>
    <col min="3" max="3" width="28.19921875" style="1" customWidth="1"/>
    <col min="4" max="4" width="13.3984375" style="1" customWidth="1"/>
    <col min="5" max="5" width="23.69921875" style="1" customWidth="1"/>
    <col min="6" max="6" width="15.3984375" style="1" customWidth="1"/>
    <col min="7" max="7" width="14.09765625" style="1" customWidth="1"/>
    <col min="8" max="9" width="9.3984375" style="1" customWidth="1"/>
    <col min="10" max="10" width="6" style="1" customWidth="1"/>
    <col min="11" max="11" width="6.19921875" style="1" customWidth="1"/>
    <col min="12" max="12" width="6.8984375" style="1" customWidth="1"/>
    <col min="13" max="13" width="8.3984375" style="1" customWidth="1"/>
    <col min="14" max="14" width="6.3984375" style="1" customWidth="1"/>
    <col min="15" max="15" width="10" style="1" customWidth="1"/>
    <col min="16" max="16384" width="8.09765625" style="1"/>
  </cols>
  <sheetData>
    <row r="1" spans="1:15" ht="19.5" customHeight="1">
      <c r="A1" s="36"/>
      <c r="B1" s="36"/>
      <c r="M1" s="37" t="s">
        <v>0</v>
      </c>
      <c r="N1" s="37"/>
      <c r="O1" s="37"/>
    </row>
    <row r="2" spans="1:15" ht="18" customHeight="1">
      <c r="A2" s="2" t="s">
        <v>23</v>
      </c>
    </row>
    <row r="3" spans="1:15" ht="32.1" customHeight="1">
      <c r="A3" s="38" t="s">
        <v>1</v>
      </c>
      <c r="B3" s="38"/>
      <c r="C3" s="38"/>
      <c r="D3" s="38"/>
      <c r="E3" s="38"/>
      <c r="F3" s="38"/>
      <c r="G3" s="38"/>
      <c r="H3" s="38"/>
      <c r="I3" s="38"/>
      <c r="J3" s="38"/>
      <c r="K3" s="38"/>
      <c r="L3" s="38"/>
      <c r="M3" s="38"/>
      <c r="N3" s="38"/>
      <c r="O3" s="38"/>
    </row>
    <row r="4" spans="1:15" ht="18.600000000000001" thickBot="1"/>
    <row r="5" spans="1:15" ht="30" customHeight="1">
      <c r="A5" s="39" t="s">
        <v>2</v>
      </c>
      <c r="B5" s="41" t="s">
        <v>3</v>
      </c>
      <c r="C5" s="41" t="s">
        <v>4</v>
      </c>
      <c r="D5" s="41" t="s">
        <v>5</v>
      </c>
      <c r="E5" s="41" t="s">
        <v>6</v>
      </c>
      <c r="F5" s="41" t="s">
        <v>7</v>
      </c>
      <c r="G5" s="41" t="s">
        <v>8</v>
      </c>
      <c r="H5" s="41" t="s">
        <v>9</v>
      </c>
      <c r="I5" s="41" t="s">
        <v>10</v>
      </c>
      <c r="J5" s="41" t="s">
        <v>11</v>
      </c>
      <c r="K5" s="41" t="s">
        <v>12</v>
      </c>
      <c r="L5" s="41" t="s">
        <v>13</v>
      </c>
      <c r="M5" s="41"/>
      <c r="N5" s="41"/>
      <c r="O5" s="34" t="s">
        <v>14</v>
      </c>
    </row>
    <row r="6" spans="1:15" ht="36" customHeight="1">
      <c r="A6" s="40"/>
      <c r="B6" s="42"/>
      <c r="C6" s="42"/>
      <c r="D6" s="42"/>
      <c r="E6" s="42"/>
      <c r="F6" s="42"/>
      <c r="G6" s="42"/>
      <c r="H6" s="42"/>
      <c r="I6" s="42"/>
      <c r="J6" s="42"/>
      <c r="K6" s="42"/>
      <c r="L6" s="3" t="s">
        <v>15</v>
      </c>
      <c r="M6" s="3" t="s">
        <v>16</v>
      </c>
      <c r="N6" s="3" t="s">
        <v>17</v>
      </c>
      <c r="O6" s="35"/>
    </row>
    <row r="7" spans="1:15" s="14" customFormat="1" ht="60" customHeight="1">
      <c r="A7" s="4" t="str">
        <f>IF('[1]公表3-1Data'!C6="","該当なし",'[1]公表3-1Data'!C6)</f>
        <v>該当なし</v>
      </c>
      <c r="B7" s="5" t="str">
        <f>IF('[1]公表3-1Data'!E6="","",'[1]公表3-1Data'!E6)</f>
        <v/>
      </c>
      <c r="C7" s="6" t="str">
        <f>IF('[1]公表3-1Data'!F6="","",'[1]公表3-1Data'!F6)</f>
        <v/>
      </c>
      <c r="D7" s="7" t="str">
        <f>IF('[1]公表3-1Data'!H6="","",'[1]公表3-1Data'!H6)</f>
        <v/>
      </c>
      <c r="E7" s="6" t="str">
        <f>IF('[1]公表3-1Data'!L6="","",'[1]公表3-1Data'!L6)&amp;CHAR(10)&amp;IF('[1]公表3-1Data'!M6="","",'[1]公表3-1Data'!M6)</f>
        <v xml:space="preserve">
</v>
      </c>
      <c r="F7" s="8" t="str">
        <f>IF('[1]公表3-1Data'!N6="","",'[1]公表3-1Data'!N6)</f>
        <v/>
      </c>
      <c r="G7" s="9" t="str">
        <f>IF('[1]公表3-1Data'!O6="","",'[1]公表3-1Data'!O6)</f>
        <v/>
      </c>
      <c r="H7" s="10" t="str">
        <f>IF('[1]公表3-1Data'!Q6="","",'[1]公表3-1Data'!Q6)</f>
        <v/>
      </c>
      <c r="I7" s="11" t="str">
        <f>IF('[1]公表3-1Data'!R6="","",'[1]公表3-1Data'!R6)</f>
        <v/>
      </c>
      <c r="J7" s="12" t="str">
        <f>IF('[1]公表3-1Data'!S6="","",'[1]公表3-1Data'!S6)</f>
        <v/>
      </c>
      <c r="K7" s="6" t="str">
        <f>IF('[1]公表3-1Data'!X6="","",'[1]公表3-1Data'!X6)</f>
        <v/>
      </c>
      <c r="L7" s="6"/>
      <c r="M7" s="6"/>
      <c r="N7" s="6"/>
      <c r="O7" s="13"/>
    </row>
    <row r="8" spans="1:15" s="14" customFormat="1" ht="60" customHeight="1">
      <c r="A8" s="4" t="str">
        <f>IF('[1]公表3-1Data'!C7="","",'[1]公表3-1Data'!C7)</f>
        <v/>
      </c>
      <c r="B8" s="5" t="str">
        <f>IF('[1]公表3-1Data'!E7="","",'[1]公表3-1Data'!E7)</f>
        <v/>
      </c>
      <c r="C8" s="6" t="str">
        <f>IF('[1]公表3-1Data'!F7="","",'[1]公表3-1Data'!F7)</f>
        <v/>
      </c>
      <c r="D8" s="7" t="str">
        <f>IF('[1]公表3-1Data'!H7="","",'[1]公表3-1Data'!H7)</f>
        <v/>
      </c>
      <c r="E8" s="6" t="str">
        <f>IF('[1]公表3-1Data'!L7="","",'[1]公表3-1Data'!L7)&amp;CHAR(10)&amp;IF('[1]公表3-1Data'!M7="","",'[1]公表3-1Data'!M7)</f>
        <v xml:space="preserve">
</v>
      </c>
      <c r="F8" s="8" t="str">
        <f>IF('[1]公表3-1Data'!N7="","",'[1]公表3-1Data'!N7)</f>
        <v/>
      </c>
      <c r="G8" s="9" t="str">
        <f>IF('[1]公表3-1Data'!O7="","",'[1]公表3-1Data'!O7)</f>
        <v/>
      </c>
      <c r="H8" s="10" t="str">
        <f>IF('[1]公表3-1Data'!Q7="","",'[1]公表3-1Data'!Q7)</f>
        <v/>
      </c>
      <c r="I8" s="11" t="str">
        <f>IF('[1]公表3-1Data'!R7="","",'[1]公表3-1Data'!R7)</f>
        <v/>
      </c>
      <c r="J8" s="12" t="str">
        <f>IF('[1]公表3-1Data'!S7="","",'[1]公表3-1Data'!S7)</f>
        <v/>
      </c>
      <c r="K8" s="6" t="str">
        <f>IF('[1]公表3-1Data'!X7="","",'[1]公表3-1Data'!X7)</f>
        <v/>
      </c>
      <c r="L8" s="6"/>
      <c r="M8" s="6"/>
      <c r="N8" s="6"/>
      <c r="O8" s="13"/>
    </row>
    <row r="9" spans="1:15" ht="60" customHeight="1">
      <c r="A9" s="4" t="str">
        <f>IF('[1]公表3-1Data'!C8="","",'[1]公表3-1Data'!C8)</f>
        <v/>
      </c>
      <c r="B9" s="5" t="str">
        <f>IF('[1]公表3-1Data'!E8="","",'[1]公表3-1Data'!E8)</f>
        <v/>
      </c>
      <c r="C9" s="6" t="str">
        <f>IF('[1]公表3-1Data'!F8="","",'[1]公表3-1Data'!F8)</f>
        <v/>
      </c>
      <c r="D9" s="7" t="str">
        <f>IF('[1]公表3-1Data'!H8="","",'[1]公表3-1Data'!H8)</f>
        <v/>
      </c>
      <c r="E9" s="6" t="str">
        <f>IF('[1]公表3-1Data'!L8="","",'[1]公表3-1Data'!L8)&amp;CHAR(10)&amp;IF('[1]公表3-1Data'!M8="","",'[1]公表3-1Data'!M8)</f>
        <v xml:space="preserve">
</v>
      </c>
      <c r="F9" s="8" t="str">
        <f>IF('[1]公表3-1Data'!N8="","",'[1]公表3-1Data'!N8)</f>
        <v/>
      </c>
      <c r="G9" s="9" t="str">
        <f>IF('[1]公表3-1Data'!O8="","",'[1]公表3-1Data'!O8)</f>
        <v/>
      </c>
      <c r="H9" s="10" t="str">
        <f>IF('[1]公表3-1Data'!Q8="","",'[1]公表3-1Data'!Q8)</f>
        <v/>
      </c>
      <c r="I9" s="11" t="str">
        <f>IF('[1]公表3-1Data'!R8="","",'[1]公表3-1Data'!R8)</f>
        <v/>
      </c>
      <c r="J9" s="12" t="str">
        <f>IF('[1]公表3-1Data'!S8="","",'[1]公表3-1Data'!S8)</f>
        <v/>
      </c>
      <c r="K9" s="6" t="str">
        <f>IF('[1]公表3-1Data'!X8="","",'[1]公表3-1Data'!X8)</f>
        <v/>
      </c>
      <c r="L9" s="6"/>
      <c r="M9" s="6"/>
      <c r="N9" s="6"/>
      <c r="O9" s="13"/>
    </row>
    <row r="10" spans="1:15" ht="60" customHeight="1">
      <c r="A10" s="4" t="str">
        <f>IF('[1]公表3-1Data'!C9="","",'[1]公表3-1Data'!C9)</f>
        <v/>
      </c>
      <c r="B10" s="5" t="str">
        <f>IF('[1]公表3-1Data'!E9="","",'[1]公表3-1Data'!E9)</f>
        <v/>
      </c>
      <c r="C10" s="6" t="str">
        <f>IF('[1]公表3-1Data'!F9="","",'[1]公表3-1Data'!F9)</f>
        <v/>
      </c>
      <c r="D10" s="7" t="str">
        <f>IF('[1]公表3-1Data'!H9="","",'[1]公表3-1Data'!H9)</f>
        <v/>
      </c>
      <c r="E10" s="6" t="str">
        <f>IF('[1]公表3-1Data'!L9="","",'[1]公表3-1Data'!L9)&amp;IF('[1]公表3-1Data'!M9="","",'[1]公表3-1Data'!M9)</f>
        <v/>
      </c>
      <c r="F10" s="8" t="str">
        <f>IF('[1]公表3-1Data'!N9="","",'[1]公表3-1Data'!N9)</f>
        <v/>
      </c>
      <c r="G10" s="9" t="str">
        <f>IF('[1]公表3-1Data'!O9="","",'[1]公表3-1Data'!O9)</f>
        <v/>
      </c>
      <c r="H10" s="10" t="str">
        <f>IF('[1]公表3-1Data'!Q9="","",'[1]公表3-1Data'!Q9)</f>
        <v/>
      </c>
      <c r="I10" s="11" t="str">
        <f>IF('[1]公表3-1Data'!R9="","",'[1]公表3-1Data'!R9)</f>
        <v/>
      </c>
      <c r="J10" s="12" t="str">
        <f>IF('[1]公表3-1Data'!S9="","",'[1]公表3-1Data'!S9)</f>
        <v/>
      </c>
      <c r="K10" s="6" t="str">
        <f>IF('[1]公表3-1Data'!X9="","",'[1]公表3-1Data'!X9)</f>
        <v/>
      </c>
      <c r="L10" s="6"/>
      <c r="M10" s="6"/>
      <c r="N10" s="6"/>
      <c r="O10" s="13"/>
    </row>
    <row r="11" spans="1:15" ht="60" customHeight="1">
      <c r="A11" s="4" t="str">
        <f>IF('[1]公表3-1Data'!C10="","",'[1]公表3-1Data'!C10)</f>
        <v/>
      </c>
      <c r="B11" s="5" t="str">
        <f>IF('[1]公表3-1Data'!E10="","",'[1]公表3-1Data'!E10)</f>
        <v/>
      </c>
      <c r="C11" s="6" t="str">
        <f>IF('[1]公表3-1Data'!F10="","",'[1]公表3-1Data'!F10)</f>
        <v/>
      </c>
      <c r="D11" s="7" t="str">
        <f>IF('[1]公表3-1Data'!H10="","",'[1]公表3-1Data'!H10)</f>
        <v/>
      </c>
      <c r="E11" s="6" t="str">
        <f>IF('[1]公表3-1Data'!L10="","",'[1]公表3-1Data'!L10)&amp;IF('[1]公表3-1Data'!M10="","",'[1]公表3-1Data'!M10)</f>
        <v/>
      </c>
      <c r="F11" s="8" t="str">
        <f>IF('[1]公表3-1Data'!N10="","",'[1]公表3-1Data'!N10)</f>
        <v/>
      </c>
      <c r="G11" s="9" t="str">
        <f>IF('[1]公表3-1Data'!O10="","",'[1]公表3-1Data'!O10)</f>
        <v/>
      </c>
      <c r="H11" s="10" t="str">
        <f>IF('[1]公表3-1Data'!Q10="","",'[1]公表3-1Data'!Q10)</f>
        <v/>
      </c>
      <c r="I11" s="11" t="str">
        <f>IF('[1]公表3-1Data'!R10="","",'[1]公表3-1Data'!R10)</f>
        <v/>
      </c>
      <c r="J11" s="12" t="str">
        <f>IF('[1]公表3-1Data'!S10="","",'[1]公表3-1Data'!S10)</f>
        <v/>
      </c>
      <c r="K11" s="6" t="str">
        <f>IF('[1]公表3-1Data'!X10="","",'[1]公表3-1Data'!X10)</f>
        <v/>
      </c>
      <c r="L11" s="6"/>
      <c r="M11" s="6"/>
      <c r="N11" s="6"/>
      <c r="O11" s="13"/>
    </row>
    <row r="12" spans="1:15" ht="60" customHeight="1">
      <c r="A12" s="4" t="str">
        <f>IF('[1]公表3-1Data'!C11="","",'[1]公表3-1Data'!C11)</f>
        <v/>
      </c>
      <c r="B12" s="5" t="str">
        <f>IF('[1]公表3-1Data'!E11="","",'[1]公表3-1Data'!E11)</f>
        <v/>
      </c>
      <c r="C12" s="6" t="str">
        <f>IF('[1]公表3-1Data'!F11="","",'[1]公表3-1Data'!F11)</f>
        <v/>
      </c>
      <c r="D12" s="7" t="str">
        <f>IF('[1]公表3-1Data'!H11="","",'[1]公表3-1Data'!H11)</f>
        <v/>
      </c>
      <c r="E12" s="6" t="str">
        <f>IF('[1]公表3-1Data'!L11="","",'[1]公表3-1Data'!L11)&amp;IF('[1]公表3-1Data'!M11="","",'[1]公表3-1Data'!M11)</f>
        <v/>
      </c>
      <c r="F12" s="8" t="str">
        <f>IF('[1]公表3-1Data'!N11="","",'[1]公表3-1Data'!N11)</f>
        <v/>
      </c>
      <c r="G12" s="9" t="str">
        <f>IF('[1]公表3-1Data'!O11="","",'[1]公表3-1Data'!O11)</f>
        <v/>
      </c>
      <c r="H12" s="10" t="str">
        <f>IF('[1]公表3-1Data'!Q11="","",'[1]公表3-1Data'!Q11)</f>
        <v/>
      </c>
      <c r="I12" s="11" t="str">
        <f>IF('[1]公表3-1Data'!R11="","",'[1]公表3-1Data'!R11)</f>
        <v/>
      </c>
      <c r="J12" s="12" t="str">
        <f>IF('[1]公表3-1Data'!S11="","",'[1]公表3-1Data'!S11)</f>
        <v/>
      </c>
      <c r="K12" s="6" t="str">
        <f>IF('[1]公表3-1Data'!X11="","",'[1]公表3-1Data'!X11)</f>
        <v/>
      </c>
      <c r="L12" s="6"/>
      <c r="M12" s="6"/>
      <c r="N12" s="6"/>
      <c r="O12" s="13"/>
    </row>
    <row r="13" spans="1:15" ht="60" customHeight="1" thickBot="1">
      <c r="A13" s="15" t="str">
        <f>IF('[1]公表3-1Data'!C12="","",'[1]公表3-1Data'!C12)</f>
        <v/>
      </c>
      <c r="B13" s="16" t="str">
        <f>IF('[1]公表3-1Data'!E12="","",'[1]公表3-1Data'!E12)</f>
        <v/>
      </c>
      <c r="C13" s="17" t="str">
        <f>IF('[1]公表3-1Data'!F12="","",'[1]公表3-1Data'!F12)</f>
        <v/>
      </c>
      <c r="D13" s="18" t="str">
        <f>IF('[1]公表3-1Data'!H12="","",'[1]公表3-1Data'!H12)</f>
        <v/>
      </c>
      <c r="E13" s="17" t="str">
        <f>IF('[1]公表3-1Data'!L12="","",'[1]公表3-1Data'!L12)&amp;IF('[1]公表3-1Data'!M12="","",'[1]公表3-1Data'!M12)</f>
        <v/>
      </c>
      <c r="F13" s="19" t="str">
        <f>IF('[1]公表3-1Data'!N12="","",'[1]公表3-1Data'!N12)</f>
        <v/>
      </c>
      <c r="G13" s="20" t="str">
        <f>IF('[1]公表3-1Data'!O12="","",'[1]公表3-1Data'!O12)</f>
        <v/>
      </c>
      <c r="H13" s="21" t="str">
        <f>IF('[1]公表3-1Data'!Q12="","",'[1]公表3-1Data'!Q12)</f>
        <v/>
      </c>
      <c r="I13" s="22" t="str">
        <f>IF('[1]公表3-1Data'!R12="","",'[1]公表3-1Data'!R12)</f>
        <v/>
      </c>
      <c r="J13" s="23" t="str">
        <f>IF('[1]公表3-1Data'!S12="","",'[1]公表3-1Data'!S12)</f>
        <v/>
      </c>
      <c r="K13" s="17" t="str">
        <f>IF('[1]公表3-1Data'!X12="","",'[1]公表3-1Data'!X12)</f>
        <v/>
      </c>
      <c r="L13" s="17"/>
      <c r="M13" s="17"/>
      <c r="N13" s="17"/>
      <c r="O13" s="24"/>
    </row>
    <row r="14" spans="1:15">
      <c r="A14" s="25" t="s">
        <v>18</v>
      </c>
      <c r="H14" s="26"/>
      <c r="I14" s="26"/>
    </row>
    <row r="15" spans="1:15">
      <c r="A15" s="25"/>
    </row>
  </sheetData>
  <sheetProtection insertRows="0" deleteRows="0" autoFilter="0"/>
  <autoFilter ref="B6:O6" xr:uid="{00000000-0009-0000-0000-000000000000}"/>
  <mergeCells count="16">
    <mergeCell ref="O5:O6"/>
    <mergeCell ref="A1:B1"/>
    <mergeCell ref="M1:O1"/>
    <mergeCell ref="A3:O3"/>
    <mergeCell ref="A5:A6"/>
    <mergeCell ref="B5:B6"/>
    <mergeCell ref="C5:C6"/>
    <mergeCell ref="D5:D6"/>
    <mergeCell ref="E5:E6"/>
    <mergeCell ref="F5:F6"/>
    <mergeCell ref="G5:G6"/>
    <mergeCell ref="H5:H6"/>
    <mergeCell ref="I5:I6"/>
    <mergeCell ref="J5:J6"/>
    <mergeCell ref="K5:K6"/>
    <mergeCell ref="L5:N5"/>
  </mergeCells>
  <phoneticPr fontId="2"/>
  <conditionalFormatting sqref="A7:O13">
    <cfRule type="containsText" dxfId="5" priority="1" operator="containsText" text="公財">
      <formula>NOT(ISERROR(SEARCH("公財",A7)))</formula>
    </cfRule>
    <cfRule type="containsText" dxfId="4" priority="2" operator="containsText" text="公益">
      <formula>NOT(ISERROR(SEARCH("公益",A7)))</formula>
    </cfRule>
    <cfRule type="containsText" dxfId="3" priority="3" operator="containsText" text="公社">
      <formula>NOT(ISERROR(SEARCH("公社",A7)))</formula>
    </cfRule>
  </conditionalFormatting>
  <dataValidations count="3">
    <dataValidation type="list" allowBlank="1" showInputMessage="1" showErrorMessage="1" sqref="G7:G13" xr:uid="{A943AA5F-07C9-4EB1-B677-0D8E67953F6D}">
      <formula1>①一般競争入札</formula1>
    </dataValidation>
    <dataValidation type="list" allowBlank="1" showInputMessage="1" showErrorMessage="1" sqref="M7:M13" xr:uid="{2FDC8077-3DE5-4D44-89A3-FC881155721B}">
      <formula1>$L$31:$L$31</formula1>
    </dataValidation>
    <dataValidation type="list" allowBlank="1" showInputMessage="1" showErrorMessage="1" sqref="L7:L13" xr:uid="{147F6B9B-6AC0-4D2A-906F-CA883C40BE66}">
      <formula1>$J$31:$J$31</formula1>
    </dataValidation>
  </dataValidations>
  <pageMargins left="0.31496062992125984" right="0.31496062992125984" top="0.74803149606299213" bottom="0.74803149606299213" header="0.31496062992125984" footer="0.31496062992125984"/>
  <pageSetup paperSize="9" scale="67"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4F6F88-9F73-4DC2-863C-9F7CDBDDA103}">
  <sheetPr>
    <pageSetUpPr fitToPage="1"/>
  </sheetPr>
  <dimension ref="A1:O35"/>
  <sheetViews>
    <sheetView tabSelected="1" zoomScale="80" zoomScaleNormal="80" zoomScaleSheetLayoutView="80" workbookViewId="0">
      <selection activeCell="A3" sqref="A3:O3"/>
    </sheetView>
  </sheetViews>
  <sheetFormatPr defaultColWidth="8.09765625" defaultRowHeight="18"/>
  <cols>
    <col min="1" max="1" width="15.5" style="1" customWidth="1"/>
    <col min="2" max="2" width="30.19921875" style="1" customWidth="1"/>
    <col min="3" max="3" width="29.09765625" style="1" customWidth="1"/>
    <col min="4" max="4" width="13.296875" style="1" customWidth="1"/>
    <col min="5" max="5" width="28.796875" style="1" customWidth="1"/>
    <col min="6" max="6" width="15.3984375" style="1" customWidth="1"/>
    <col min="7" max="7" width="14.19921875" style="29" customWidth="1"/>
    <col min="8" max="8" width="9.3984375" style="30" customWidth="1"/>
    <col min="9" max="9" width="9.3984375" style="1" customWidth="1"/>
    <col min="10" max="10" width="6" style="31" customWidth="1"/>
    <col min="11" max="11" width="6.19921875" style="1" customWidth="1"/>
    <col min="12" max="12" width="6.8984375" style="1" customWidth="1"/>
    <col min="13" max="13" width="8.296875" style="1" customWidth="1"/>
    <col min="14" max="14" width="6.3984375" style="1" customWidth="1"/>
    <col min="15" max="15" width="10" style="1" customWidth="1"/>
    <col min="16" max="16384" width="8.09765625" style="1"/>
  </cols>
  <sheetData>
    <row r="1" spans="1:15" ht="19.5" customHeight="1">
      <c r="A1" s="36"/>
      <c r="B1" s="36"/>
      <c r="M1" s="37" t="s">
        <v>0</v>
      </c>
      <c r="N1" s="37"/>
      <c r="O1" s="37"/>
    </row>
    <row r="2" spans="1:15" ht="18.75" customHeight="1">
      <c r="A2" s="2" t="s">
        <v>23</v>
      </c>
    </row>
    <row r="3" spans="1:15" ht="32.1" customHeight="1">
      <c r="A3" s="45" t="s">
        <v>20</v>
      </c>
      <c r="B3" s="45"/>
      <c r="C3" s="45"/>
      <c r="D3" s="45"/>
      <c r="E3" s="45"/>
      <c r="F3" s="45"/>
      <c r="G3" s="45"/>
      <c r="H3" s="45"/>
      <c r="I3" s="45"/>
      <c r="J3" s="45"/>
      <c r="K3" s="45"/>
      <c r="L3" s="45"/>
      <c r="M3" s="45"/>
      <c r="N3" s="45"/>
      <c r="O3" s="45"/>
    </row>
    <row r="4" spans="1:15" ht="14.25" customHeight="1" thickBot="1"/>
    <row r="5" spans="1:15" ht="30" customHeight="1">
      <c r="A5" s="46" t="s">
        <v>2</v>
      </c>
      <c r="B5" s="48" t="s">
        <v>21</v>
      </c>
      <c r="C5" s="50" t="s">
        <v>4</v>
      </c>
      <c r="D5" s="50" t="s">
        <v>5</v>
      </c>
      <c r="E5" s="50" t="s">
        <v>6</v>
      </c>
      <c r="F5" s="50" t="s">
        <v>7</v>
      </c>
      <c r="G5" s="50" t="s">
        <v>8</v>
      </c>
      <c r="H5" s="52" t="s">
        <v>9</v>
      </c>
      <c r="I5" s="50" t="s">
        <v>10</v>
      </c>
      <c r="J5" s="54" t="s">
        <v>11</v>
      </c>
      <c r="K5" s="50" t="s">
        <v>12</v>
      </c>
      <c r="L5" s="56" t="s">
        <v>13</v>
      </c>
      <c r="M5" s="57"/>
      <c r="N5" s="58"/>
      <c r="O5" s="43" t="s">
        <v>14</v>
      </c>
    </row>
    <row r="6" spans="1:15" ht="36" customHeight="1" thickBot="1">
      <c r="A6" s="47"/>
      <c r="B6" s="49"/>
      <c r="C6" s="51"/>
      <c r="D6" s="51"/>
      <c r="E6" s="51"/>
      <c r="F6" s="51"/>
      <c r="G6" s="51"/>
      <c r="H6" s="53"/>
      <c r="I6" s="51"/>
      <c r="J6" s="55"/>
      <c r="K6" s="51"/>
      <c r="L6" s="27" t="s">
        <v>15</v>
      </c>
      <c r="M6" s="27" t="s">
        <v>19</v>
      </c>
      <c r="N6" s="27" t="s">
        <v>17</v>
      </c>
      <c r="O6" s="44"/>
    </row>
    <row r="7" spans="1:15" s="28" customFormat="1" ht="60" customHeight="1">
      <c r="A7" s="4" t="str">
        <f>IF('[1]公表3-3Data'!C6="","該当なし",'[1]公表3-3Data'!C6)</f>
        <v>本部事務局</v>
      </c>
      <c r="B7" s="5" t="str">
        <f>IF('[1]公表3-3Data'!E6="","",'[1]公表3-3Data'!E6)</f>
        <v>令和７年度「メディア芸術データベースに係る調査研究事業」の進行管理業務</v>
      </c>
      <c r="C7" s="6" t="str">
        <f>IF('[1]公表3-3Data'!F6="","",'[1]公表3-3Data'!F6)</f>
        <v>独立行政法人国立美術館契約担当役
理事長　
逢坂　惠理子
東京都千代田区北の丸公園3-1</v>
      </c>
      <c r="D7" s="7">
        <f>IF('[1]公表3-3Data'!H6="","",'[1]公表3-3Data'!H6)</f>
        <v>45700</v>
      </c>
      <c r="E7" s="5" t="str">
        <f>IF('[1]公表3-3Data'!L6="","",'[1]公表3-3Data'!L6)&amp;CHAR(10)&amp;IF('[1]公表3-3Data'!M6="","",'[1]公表3-3Data'!M6)</f>
        <v>株式会社DNPエスピーイノベーション
東京都新宿区市谷加賀町1-1-1</v>
      </c>
      <c r="F7" s="8">
        <f>IF('[1]公表3-3Data'!N6="","",'[1]公表3-3Data'!N6)</f>
        <v>8010701001528</v>
      </c>
      <c r="G7" s="9" t="str">
        <f>IF('[1]公表3-3Data'!O6="","",'[1]公表3-3Data'!O6)</f>
        <v>一般競争入札</v>
      </c>
      <c r="H7" s="10">
        <f>IF('[1]公表3-3Data'!Q6="","",'[1]公表3-3Data'!Q6)</f>
        <v>45116398</v>
      </c>
      <c r="I7" s="11">
        <f>IF('[1]公表3-3Data'!R6="","",'[1]公表3-3Data'!R6)</f>
        <v>45078766</v>
      </c>
      <c r="J7" s="12">
        <f>IF('[1]公表3-3Data'!S6="","",'[1]公表3-3Data'!S6)</f>
        <v>0.99916589085857432</v>
      </c>
      <c r="K7" s="6">
        <f>IF('[1]公表3-3Data'!X6="","",'[1]公表3-3Data'!X6)</f>
        <v>0</v>
      </c>
      <c r="L7" s="6"/>
      <c r="M7" s="6"/>
      <c r="N7" s="6"/>
      <c r="O7" s="13"/>
    </row>
    <row r="8" spans="1:15" s="28" customFormat="1" ht="60" customHeight="1">
      <c r="A8" s="4" t="str">
        <f>IF('[1]公表3-3Data'!C7="","",'[1]公表3-3Data'!C7)</f>
        <v>本部事務局</v>
      </c>
      <c r="B8" s="5" t="str">
        <f>IF('[1]公表3-3Data'!E7="","",'[1]公表3-3Data'!E7)</f>
        <v>令和７年度「メディア芸術データベースに係る調査研究事業」のシステム開発・保守等</v>
      </c>
      <c r="C8" s="6" t="str">
        <f>IF('[1]公表3-3Data'!F7="","",'[1]公表3-3Data'!F7)</f>
        <v>独立行政法人国立美術館契約担当役
理事長　
逢坂　惠理子
東京都千代田区北の丸公園3-1</v>
      </c>
      <c r="D8" s="7">
        <f>IF('[1]公表3-3Data'!H7="","",'[1]公表3-3Data'!H7)</f>
        <v>45693</v>
      </c>
      <c r="E8" s="6" t="str">
        <f>IF('[1]公表3-3Data'!L7="","",'[1]公表3-3Data'!L7)&amp;CHAR(10)&amp;IF('[1]公表3-3Data'!M7="","",'[1]公表3-3Data'!M7)</f>
        <v>インフォ・ラウンジ株式会社
神奈川県横浜市都筑区茅ケ崎中央8-33サウス・コア402号</v>
      </c>
      <c r="F8" s="8">
        <f>IF('[1]公表3-3Data'!N7="","",'[1]公表3-3Data'!N7)</f>
        <v>9020003004731</v>
      </c>
      <c r="G8" s="9" t="str">
        <f>IF('[1]公表3-3Data'!O7="","",'[1]公表3-3Data'!O7)</f>
        <v>一般競争入札</v>
      </c>
      <c r="H8" s="10">
        <f>IF('[1]公表3-3Data'!Q7="","",'[1]公表3-3Data'!Q7)</f>
        <v>11917125</v>
      </c>
      <c r="I8" s="11">
        <f>IF('[1]公表3-3Data'!R7="","",'[1]公表3-3Data'!R7)</f>
        <v>11275000</v>
      </c>
      <c r="J8" s="12">
        <f>IF('[1]公表3-3Data'!S7="","",'[1]公表3-3Data'!S7)</f>
        <v>0.94611745702088379</v>
      </c>
      <c r="K8" s="6">
        <f>IF('[1]公表3-3Data'!X7="","",'[1]公表3-3Data'!X7)</f>
        <v>0</v>
      </c>
      <c r="L8" s="6"/>
      <c r="M8" s="6"/>
      <c r="N8" s="6"/>
      <c r="O8" s="13"/>
    </row>
    <row r="9" spans="1:15" s="28" customFormat="1" ht="60" customHeight="1">
      <c r="A9" s="4" t="str">
        <f>IF('[1]公表3-3Data'!C8="","",'[1]公表3-3Data'!C8)</f>
        <v>本部事務局</v>
      </c>
      <c r="B9" s="5" t="str">
        <f>IF('[1]公表3-3Data'!E8="","",'[1]公表3-3Data'!E8)</f>
        <v>令和7年度ウェブサイト「Art　Platform Japan」及び全国美術館収蔵品サーチ事業等の進行管理等業務</v>
      </c>
      <c r="C9" s="6" t="str">
        <f>IF('[1]公表3-3Data'!F8="","",'[1]公表3-3Data'!F8)</f>
        <v>独立行政法人国立美術館契約担当役
理事長　
逢坂　惠理子
東京都千代田区北の丸公園3-1</v>
      </c>
      <c r="D9" s="7">
        <f>IF('[1]公表3-3Data'!H8="","",'[1]公表3-3Data'!H8)</f>
        <v>45702</v>
      </c>
      <c r="E9" s="6" t="str">
        <f>IF('[1]公表3-3Data'!L8="","",'[1]公表3-3Data'!L8)&amp;CHAR(10)&amp;IF('[1]公表3-3Data'!M8="","",'[1]公表3-3Data'!M8)</f>
        <v>株式会社TEZEN
東京都新宿区西新宿7-4-4武蔵ビル5</v>
      </c>
      <c r="F9" s="8">
        <f>IF('[1]公表3-3Data'!N8="","",'[1]公表3-3Data'!N8)</f>
        <v>4011101048527</v>
      </c>
      <c r="G9" s="9" t="str">
        <f>IF('[1]公表3-3Data'!O8="","",'[1]公表3-3Data'!O8)</f>
        <v>一般競争入札</v>
      </c>
      <c r="H9" s="10">
        <f>IF('[1]公表3-3Data'!Q8="","",'[1]公表3-3Data'!Q8)</f>
        <v>5808000</v>
      </c>
      <c r="I9" s="11">
        <f>IF('[1]公表3-3Data'!R8="","",'[1]公表3-3Data'!R8)</f>
        <v>5808000</v>
      </c>
      <c r="J9" s="12">
        <f>IF('[1]公表3-3Data'!S8="","",'[1]公表3-3Data'!S8)</f>
        <v>1</v>
      </c>
      <c r="K9" s="6">
        <f>IF('[1]公表3-3Data'!X8="","",'[1]公表3-3Data'!X8)</f>
        <v>0</v>
      </c>
      <c r="L9" s="6"/>
      <c r="M9" s="6"/>
      <c r="N9" s="6"/>
      <c r="O9" s="13"/>
    </row>
    <row r="10" spans="1:15" s="28" customFormat="1" ht="60" customHeight="1">
      <c r="A10" s="4" t="str">
        <f>IF('[1]公表3-3Data'!C9="","",'[1]公表3-3Data'!C9)</f>
        <v>東京国立近代美術館</v>
      </c>
      <c r="B10" s="5" t="str">
        <f>IF('[1]公表3-3Data'!E9="","",'[1]公表3-3Data'!E9)</f>
        <v>防災備蓄品の購入　一式</v>
      </c>
      <c r="C10" s="6" t="str">
        <f>IF('[1]公表3-3Data'!F9="","",'[1]公表3-3Data'!F9)</f>
        <v>独立行政法人国立美術館分任契約担当役
東京国立近代美術館長
小松　弥生　
東京都千代田区北の丸公園3-1</v>
      </c>
      <c r="D10" s="7">
        <f>IF('[1]公表3-3Data'!H9="","",'[1]公表3-3Data'!H9)</f>
        <v>45715</v>
      </c>
      <c r="E10" s="6" t="str">
        <f>IF('[1]公表3-3Data'!L9="","",'[1]公表3-3Data'!L9)&amp;CHAR(10)&amp;IF('[1]公表3-3Data'!M9="","",'[1]公表3-3Data'!M9)</f>
        <v>株式会社ミヨシ
大阪府大阪市浪速区桜川4丁目10番27号</v>
      </c>
      <c r="F10" s="8">
        <f>IF('[1]公表3-3Data'!N9="","",'[1]公表3-3Data'!N9)</f>
        <v>2120001011197</v>
      </c>
      <c r="G10" s="9" t="str">
        <f>IF('[1]公表3-3Data'!O9="","",'[1]公表3-3Data'!O9)</f>
        <v>一般競争入札</v>
      </c>
      <c r="H10" s="10">
        <f>IF('[1]公表3-3Data'!Q9="","",'[1]公表3-3Data'!Q9)</f>
        <v>3584484</v>
      </c>
      <c r="I10" s="11">
        <f>IF('[1]公表3-3Data'!R9="","",'[1]公表3-3Data'!R9)</f>
        <v>1753210</v>
      </c>
      <c r="J10" s="12">
        <f>IF('[1]公表3-3Data'!S9="","",'[1]公表3-3Data'!S9)</f>
        <v>0.48911084552197748</v>
      </c>
      <c r="K10" s="6">
        <f>IF('[1]公表3-3Data'!X9="","",'[1]公表3-3Data'!X9)</f>
        <v>0</v>
      </c>
      <c r="L10" s="6"/>
      <c r="M10" s="6"/>
      <c r="N10" s="6"/>
      <c r="O10" s="13"/>
    </row>
    <row r="11" spans="1:15" s="28" customFormat="1" ht="60" customHeight="1">
      <c r="A11" s="4" t="str">
        <f>IF('[1]公表3-3Data'!C10="","",'[1]公表3-3Data'!C10)</f>
        <v>国立工芸館</v>
      </c>
      <c r="B11" s="5" t="str">
        <f>IF('[1]公表3-3Data'!E10="","",'[1]公表3-3Data'!E10)</f>
        <v>国立工芸館で使用する電気一式　</v>
      </c>
      <c r="C11" s="6" t="str">
        <f>IF('[1]公表3-3Data'!F10="","",'[1]公表3-3Data'!F10)</f>
        <v>独立行政法人国立美術館
分任契約担当役
国立工芸館長 唐澤　昌宏
石川県金沢市出羽町3-2</v>
      </c>
      <c r="D11" s="7">
        <f>IF('[1]公表3-3Data'!H10="","",'[1]公表3-3Data'!H10)</f>
        <v>45691</v>
      </c>
      <c r="E11" s="6" t="str">
        <f>IF('[1]公表3-3Data'!L10="","",'[1]公表3-3Data'!L10)&amp;CHAR(10)&amp;IF('[1]公表3-3Data'!M10="","",'[1]公表3-3Data'!M10)</f>
        <v>中部電力ミライズ株式会社
名古屋市東区東新町1番地</v>
      </c>
      <c r="F11" s="8">
        <f>IF('[1]公表3-3Data'!N10="","",'[1]公表3-3Data'!N10)</f>
        <v>2180001135973</v>
      </c>
      <c r="G11" s="9" t="str">
        <f>IF('[1]公表3-3Data'!O10="","",'[1]公表3-3Data'!O10)</f>
        <v>一般競争入札</v>
      </c>
      <c r="H11" s="10">
        <f>IF('[1]公表3-3Data'!Q10="","",'[1]公表3-3Data'!Q10)</f>
        <v>27726024</v>
      </c>
      <c r="I11" s="11">
        <f>IF('[1]公表3-3Data'!R10="","",'[1]公表3-3Data'!R10)</f>
        <v>20850582</v>
      </c>
      <c r="J11" s="12">
        <f>IF('[1]公表3-3Data'!S10="","",'[1]公表3-3Data'!S10)</f>
        <v>0.752</v>
      </c>
      <c r="K11" s="6">
        <f>IF('[1]公表3-3Data'!X10="","",'[1]公表3-3Data'!X10)</f>
        <v>0</v>
      </c>
      <c r="L11" s="6"/>
      <c r="M11" s="6"/>
      <c r="N11" s="6"/>
      <c r="O11" s="13"/>
    </row>
    <row r="12" spans="1:15" s="28" customFormat="1" ht="60" customHeight="1">
      <c r="A12" s="4" t="str">
        <f>IF('[1]公表3-3Data'!C11="","",'[1]公表3-3Data'!C11)</f>
        <v>国立工芸館</v>
      </c>
      <c r="B12" s="5" t="str">
        <f>IF('[1]公表3-3Data'!E11="","",'[1]公表3-3Data'!E11)</f>
        <v>国立工芸館の運営支援業務　一式</v>
      </c>
      <c r="C12" s="6" t="str">
        <f>IF('[1]公表3-3Data'!F11="","",'[1]公表3-3Data'!F11)</f>
        <v>独立行政法人国立美術館
分任契約担当役
国立工芸館長 唐澤　昌宏
石川県金沢市出羽町3-2</v>
      </c>
      <c r="D12" s="7">
        <f>IF('[1]公表3-3Data'!H11="","",'[1]公表3-3Data'!H11)</f>
        <v>45709</v>
      </c>
      <c r="E12" s="6" t="str">
        <f>IF('[1]公表3-3Data'!L11="","",'[1]公表3-3Data'!L11)&amp;CHAR(10)&amp;IF('[1]公表3-3Data'!M11="","",'[1]公表3-3Data'!M11)</f>
        <v>株式会社アドバンス社
石川県金沢市寺地1丁目33番19号</v>
      </c>
      <c r="F12" s="8">
        <f>IF('[1]公表3-3Data'!N11="","",'[1]公表3-3Data'!N11)</f>
        <v>8220001000787</v>
      </c>
      <c r="G12" s="9" t="str">
        <f>IF('[1]公表3-3Data'!O11="","",'[1]公表3-3Data'!O11)</f>
        <v>一般競争入札</v>
      </c>
      <c r="H12" s="10">
        <f>IF('[1]公表3-3Data'!Q11="","",'[1]公表3-3Data'!Q11)</f>
        <v>27068580</v>
      </c>
      <c r="I12" s="11">
        <f>IF('[1]公表3-3Data'!R11="","",'[1]公表3-3Data'!R11)</f>
        <v>24607800</v>
      </c>
      <c r="J12" s="12">
        <f>IF('[1]公表3-3Data'!S11="","",'[1]公表3-3Data'!S11)</f>
        <v>0.90900000000000003</v>
      </c>
      <c r="K12" s="6">
        <f>IF('[1]公表3-3Data'!X11="","",'[1]公表3-3Data'!X11)</f>
        <v>0</v>
      </c>
      <c r="L12" s="6"/>
      <c r="M12" s="6"/>
      <c r="N12" s="6"/>
      <c r="O12" s="13"/>
    </row>
    <row r="13" spans="1:15" s="28" customFormat="1" ht="60" customHeight="1">
      <c r="A13" s="4" t="str">
        <f>IF('[1]公表3-3Data'!C12="","",'[1]公表3-3Data'!C12)</f>
        <v>国立工芸館</v>
      </c>
      <c r="B13" s="5" t="str">
        <f>IF('[1]公表3-3Data'!E12="","",'[1]公表3-3Data'!E12)</f>
        <v>国立工芸館の建築設備維持管理業務　一式</v>
      </c>
      <c r="C13" s="6" t="str">
        <f>IF('[1]公表3-3Data'!F12="","",'[1]公表3-3Data'!F12)</f>
        <v>独立行政法人国立美術館
分任契約担当役
国立工芸館長 唐澤　昌宏
石川県金沢市出羽町3-2</v>
      </c>
      <c r="D13" s="7">
        <f>IF('[1]公表3-3Data'!H12="","",'[1]公表3-3Data'!H12)</f>
        <v>45709</v>
      </c>
      <c r="E13" s="6" t="str">
        <f>IF('[1]公表3-3Data'!L12="","",'[1]公表3-3Data'!L12)&amp;CHAR(10)&amp;IF('[1]公表3-3Data'!M12="","",'[1]公表3-3Data'!M12)</f>
        <v>株式会社ムラシマ事務所
石川県金沢市泉野出町2丁目7番13号</v>
      </c>
      <c r="F13" s="8">
        <f>IF('[1]公表3-3Data'!N12="","",'[1]公表3-3Data'!N12)</f>
        <v>3220001006995</v>
      </c>
      <c r="G13" s="9" t="str">
        <f>IF('[1]公表3-3Data'!O12="","",'[1]公表3-3Data'!O12)</f>
        <v>一般競争入札</v>
      </c>
      <c r="H13" s="10">
        <f>IF('[1]公表3-3Data'!Q12="","",'[1]公表3-3Data'!Q12)</f>
        <v>21565526</v>
      </c>
      <c r="I13" s="11">
        <f>IF('[1]公表3-3Data'!R12="","",'[1]公表3-3Data'!R12)</f>
        <v>19605024</v>
      </c>
      <c r="J13" s="12">
        <f>IF('[1]公表3-3Data'!S12="","",'[1]公表3-3Data'!S12)</f>
        <v>0.90900000000000003</v>
      </c>
      <c r="K13" s="6">
        <f>IF('[1]公表3-3Data'!X12="","",'[1]公表3-3Data'!X12)</f>
        <v>0</v>
      </c>
      <c r="L13" s="6"/>
      <c r="M13" s="6"/>
      <c r="N13" s="6"/>
      <c r="O13" s="13"/>
    </row>
    <row r="14" spans="1:15" s="28" customFormat="1" ht="60" customHeight="1">
      <c r="A14" s="4" t="str">
        <f>IF('[1]公表3-3Data'!C13="","",'[1]公表3-3Data'!C13)</f>
        <v>国立工芸館</v>
      </c>
      <c r="B14" s="5" t="str">
        <f>IF('[1]公表3-3Data'!E13="","",'[1]公表3-3Data'!E13)</f>
        <v>国立工芸館の清掃業務　一式</v>
      </c>
      <c r="C14" s="6" t="str">
        <f>IF('[1]公表3-3Data'!F13="","",'[1]公表3-3Data'!F13)</f>
        <v>独立行政法人国立美術館
分任契約担当役
国立工芸館長 唐澤　昌宏
石川県金沢市出羽町3-2</v>
      </c>
      <c r="D14" s="7">
        <f>IF('[1]公表3-3Data'!H13="","",'[1]公表3-3Data'!H13)</f>
        <v>45714</v>
      </c>
      <c r="E14" s="6" t="str">
        <f>IF('[1]公表3-3Data'!L13="","",'[1]公表3-3Data'!L13)&amp;CHAR(10)&amp;IF('[1]公表3-3Data'!M13="","",'[1]公表3-3Data'!M13)</f>
        <v>アサヒ株式会社
石川県金沢市泉が丘2丁目9番3号</v>
      </c>
      <c r="F14" s="8">
        <f>IF('[1]公表3-3Data'!N13="","",'[1]公表3-3Data'!N13)</f>
        <v>8220001000762</v>
      </c>
      <c r="G14" s="9" t="str">
        <f>IF('[1]公表3-3Data'!O13="","",'[1]公表3-3Data'!O13)</f>
        <v>一般競争入札</v>
      </c>
      <c r="H14" s="10">
        <f>IF('[1]公表3-3Data'!Q13="","",'[1]公表3-3Data'!Q13)</f>
        <v>8786527</v>
      </c>
      <c r="I14" s="11">
        <f>IF('[1]公表3-3Data'!R13="","",'[1]公表3-3Data'!R13)</f>
        <v>5472000</v>
      </c>
      <c r="J14" s="12">
        <f>IF('[1]公表3-3Data'!S13="","",'[1]公表3-3Data'!S13)</f>
        <v>0.623</v>
      </c>
      <c r="K14" s="6">
        <f>IF('[1]公表3-3Data'!X13="","",'[1]公表3-3Data'!X13)</f>
        <v>0</v>
      </c>
      <c r="L14" s="6"/>
      <c r="M14" s="6"/>
      <c r="N14" s="6"/>
      <c r="O14" s="13"/>
    </row>
    <row r="15" spans="1:15" s="28" customFormat="1" ht="60" customHeight="1">
      <c r="A15" s="4" t="str">
        <f>IF('[1]公表3-3Data'!C14="","",'[1]公表3-3Data'!C14)</f>
        <v>国立工芸館</v>
      </c>
      <c r="B15" s="5" t="str">
        <f>IF('[1]公表3-3Data'!E14="","",'[1]公表3-3Data'!E14)</f>
        <v>国立工芸館の警備業務　一式</v>
      </c>
      <c r="C15" s="6" t="str">
        <f>IF('[1]公表3-3Data'!F14="","",'[1]公表3-3Data'!F14)</f>
        <v>独立行政法人国立美術館
分任契約担当役
国立工芸館長 唐澤　昌宏
石川県金沢市出羽町3-2</v>
      </c>
      <c r="D15" s="7">
        <f>IF('[1]公表3-3Data'!H14="","",'[1]公表3-3Data'!H14)</f>
        <v>45716</v>
      </c>
      <c r="E15" s="6" t="str">
        <f>IF('[1]公表3-3Data'!L14="","",'[1]公表3-3Data'!L14)&amp;CHAR(10)&amp;IF('[1]公表3-3Data'!M14="","",'[1]公表3-3Data'!M14)</f>
        <v>セコム北陸株式会社
石川県金沢市香林坊2丁目4番30号香林坊ラモーダ</v>
      </c>
      <c r="F15" s="8">
        <f>IF('[1]公表3-3Data'!N14="","",'[1]公表3-3Data'!N14)</f>
        <v>8220001003674</v>
      </c>
      <c r="G15" s="9" t="str">
        <f>IF('[1]公表3-3Data'!O14="","",'[1]公表3-3Data'!O14)</f>
        <v>一般競争入札</v>
      </c>
      <c r="H15" s="10">
        <f>IF('[1]公表3-3Data'!Q14="","",'[1]公表3-3Data'!Q14)</f>
        <v>17311951</v>
      </c>
      <c r="I15" s="11">
        <f>IF('[1]公表3-3Data'!R14="","",'[1]公表3-3Data'!R14)</f>
        <v>15158000</v>
      </c>
      <c r="J15" s="12">
        <f>IF('[1]公表3-3Data'!S14="","",'[1]公表3-3Data'!S14)</f>
        <v>0.876</v>
      </c>
      <c r="K15" s="6">
        <f>IF('[1]公表3-3Data'!X14="","",'[1]公表3-3Data'!X14)</f>
        <v>0</v>
      </c>
      <c r="L15" s="6"/>
      <c r="M15" s="6"/>
      <c r="N15" s="6"/>
      <c r="O15" s="13"/>
    </row>
    <row r="16" spans="1:15" s="28" customFormat="1" ht="60" customHeight="1">
      <c r="A16" s="4" t="str">
        <f>IF('[1]公表3-3Data'!C15="","",'[1]公表3-3Data'!C15)</f>
        <v>国立映画アーカイブ</v>
      </c>
      <c r="B16" s="5" t="str">
        <f>IF('[1]公表3-3Data'!E15="","",'[1]公表3-3Data'!E15)</f>
        <v>令和7年度　トイレットペーパーの供給</v>
      </c>
      <c r="C16" s="6" t="str">
        <f>IF('[1]公表3-3Data'!F15="","",'[1]公表3-3Data'!F15)</f>
        <v xml:space="preserve">独立行政法人国立美術館分任契約担当役
国立映画アーカイブ館長
岡島　尚志
東京都中央区京橋3-7-6 </v>
      </c>
      <c r="D16" s="7">
        <f>IF('[1]公表3-3Data'!H15="","",'[1]公表3-3Data'!H15)</f>
        <v>45693</v>
      </c>
      <c r="E16" s="6" t="str">
        <f>IF('[1]公表3-3Data'!L15="","",'[1]公表3-3Data'!L15)&amp;CHAR(10)&amp;IF('[1]公表3-3Data'!M15="","",'[1]公表3-3Data'!M15)</f>
        <v>株式会社東京紙店
東京都江東区常磐2-6-12</v>
      </c>
      <c r="F16" s="8">
        <f>IF('[1]公表3-3Data'!N15="","",'[1]公表3-3Data'!N15)</f>
        <v>8010601005356</v>
      </c>
      <c r="G16" s="9" t="str">
        <f>IF('[1]公表3-3Data'!O15="","",'[1]公表3-3Data'!O15)</f>
        <v>一般競争入札</v>
      </c>
      <c r="H16" s="10">
        <f>IF('[1]公表3-3Data'!Q15="","",'[1]公表3-3Data'!Q15)</f>
        <v>3388000</v>
      </c>
      <c r="I16" s="11">
        <f>IF('[1]公表3-3Data'!R15="","",'[1]公表3-3Data'!R15)</f>
        <v>2310000</v>
      </c>
      <c r="J16" s="12">
        <f>IF('[1]公表3-3Data'!S15="","",'[1]公表3-3Data'!S15)</f>
        <v>0.68181818181818177</v>
      </c>
      <c r="K16" s="6">
        <f>IF('[1]公表3-3Data'!X15="","",'[1]公表3-3Data'!X15)</f>
        <v>0</v>
      </c>
      <c r="L16" s="6"/>
      <c r="M16" s="6"/>
      <c r="N16" s="6"/>
      <c r="O16" s="13"/>
    </row>
    <row r="17" spans="1:15" s="28" customFormat="1" ht="60" customHeight="1">
      <c r="A17" s="4" t="str">
        <f>IF('[1]公表3-3Data'!C16="","",'[1]公表3-3Data'!C16)</f>
        <v>国立映画アーカイブ</v>
      </c>
      <c r="B17" s="5" t="str">
        <f>IF('[1]公表3-3Data'!E16="","",'[1]公表3-3Data'!E16)</f>
        <v>国立映画アーカイブ相模原分館設備管理業務</v>
      </c>
      <c r="C17" s="6" t="str">
        <f>IF('[1]公表3-3Data'!F16="","",'[1]公表3-3Data'!F16)</f>
        <v xml:space="preserve">独立行政法人国立美術館分任契約担当役
国立映画アーカイブ館長
岡島　尚志
東京都中央区京橋3-7-6 </v>
      </c>
      <c r="D17" s="7">
        <f>IF('[1]公表3-3Data'!H16="","",'[1]公表3-3Data'!H16)</f>
        <v>45716</v>
      </c>
      <c r="E17" s="6" t="str">
        <f>IF('[1]公表3-3Data'!L16="","",'[1]公表3-3Data'!L16)&amp;CHAR(10)&amp;IF('[1]公表3-3Data'!M16="","",'[1]公表3-3Data'!M16)</f>
        <v>国際ビルサービス株式会社
神奈川県横浜市港北区新横浜2-5-1</v>
      </c>
      <c r="F17" s="8">
        <f>IF('[1]公表3-3Data'!N16="","",'[1]公表3-3Data'!N16)</f>
        <v>8020001020203</v>
      </c>
      <c r="G17" s="9" t="str">
        <f>IF('[1]公表3-3Data'!O16="","",'[1]公表3-3Data'!O16)</f>
        <v>一般競争入札</v>
      </c>
      <c r="H17" s="10">
        <f>IF('[1]公表3-3Data'!Q16="","",'[1]公表3-3Data'!Q16)</f>
        <v>29845860</v>
      </c>
      <c r="I17" s="11">
        <f>IF('[1]公表3-3Data'!R16="","",'[1]公表3-3Data'!R16)</f>
        <v>29806260</v>
      </c>
      <c r="J17" s="12">
        <f>IF('[1]公表3-3Data'!S16="","",'[1]公表3-3Data'!S16)</f>
        <v>0.99867318281329476</v>
      </c>
      <c r="K17" s="6">
        <f>IF('[1]公表3-3Data'!X16="","",'[1]公表3-3Data'!X16)</f>
        <v>0</v>
      </c>
      <c r="L17" s="6"/>
      <c r="M17" s="6"/>
      <c r="N17" s="6"/>
      <c r="O17" s="13"/>
    </row>
    <row r="18" spans="1:15" s="28" customFormat="1" ht="60" customHeight="1">
      <c r="A18" s="4" t="str">
        <f>IF('[1]公表3-3Data'!C17="","",'[1]公表3-3Data'!C17)</f>
        <v>国立西洋美術館</v>
      </c>
      <c r="B18" s="5" t="str">
        <f>IF('[1]公表3-3Data'!E17="","",'[1]公表3-3Data'!E17)</f>
        <v>国立西洋美術館警備業務及び会場管理運営支援業務並びに清掃業務</v>
      </c>
      <c r="C18" s="6" t="str">
        <f>IF('[1]公表3-3Data'!F17="","",'[1]公表3-3Data'!F17)</f>
        <v>独立行政法人国立美術館分任契約担当役
国立西洋美術館長　
田中　正之
東京都台東区上野公園7-7</v>
      </c>
      <c r="D18" s="7">
        <f>IF('[1]公表3-3Data'!H17="","",'[1]公表3-3Data'!H17)</f>
        <v>45705</v>
      </c>
      <c r="E18" s="6" t="str">
        <f>IF('[1]公表3-3Data'!L17="","",'[1]公表3-3Data'!L17)&amp;CHAR(10)&amp;IF('[1]公表3-3Data'!M17="","",'[1]公表3-3Data'!M17)</f>
        <v>株式会社協栄
東京都中央区日本橋蛎殻町２－１３－９</v>
      </c>
      <c r="F18" s="8" t="str">
        <f>IF('[1]公表3-3Data'!N17="","",'[1]公表3-3Data'!N17)</f>
        <v>2010001041271</v>
      </c>
      <c r="G18" s="9" t="str">
        <f>IF('[1]公表3-3Data'!O17="","",'[1]公表3-3Data'!O17)</f>
        <v>一般競争入札</v>
      </c>
      <c r="H18" s="10">
        <f>IF('[1]公表3-3Data'!Q17="","",'[1]公表3-3Data'!Q17)</f>
        <v>814232472</v>
      </c>
      <c r="I18" s="11">
        <f>IF('[1]公表3-3Data'!R17="","",'[1]公表3-3Data'!R17)</f>
        <v>797571743</v>
      </c>
      <c r="J18" s="12">
        <f>IF('[1]公表3-3Data'!S17="","",'[1]公表3-3Data'!S17)</f>
        <v>0.98</v>
      </c>
      <c r="K18" s="6">
        <f>IF('[1]公表3-3Data'!X17="","",'[1]公表3-3Data'!X17)</f>
        <v>0</v>
      </c>
      <c r="L18" s="6"/>
      <c r="M18" s="6"/>
      <c r="N18" s="6"/>
      <c r="O18" s="13"/>
    </row>
    <row r="19" spans="1:15" s="28" customFormat="1" ht="60" customHeight="1">
      <c r="A19" s="4" t="str">
        <f>IF('[1]公表3-3Data'!C18="","",'[1]公表3-3Data'!C18)</f>
        <v>国立西洋美術館</v>
      </c>
      <c r="B19" s="5" t="str">
        <f>IF('[1]公表3-3Data'!E18="","",'[1]公表3-3Data'!E18)</f>
        <v>業務用ノートパソコン　５０台</v>
      </c>
      <c r="C19" s="6" t="str">
        <f>IF('[1]公表3-3Data'!F18="","",'[1]公表3-3Data'!F18)</f>
        <v>独立行政法人国立美術館分任契約担当役
国立西洋美術館長　
田中　正之
東京都台東区上野公園7-7</v>
      </c>
      <c r="D19" s="7">
        <f>IF('[1]公表3-3Data'!H18="","",'[1]公表3-3Data'!H18)</f>
        <v>45714</v>
      </c>
      <c r="E19" s="6" t="str">
        <f>IF('[1]公表3-3Data'!L18="","",'[1]公表3-3Data'!L18)&amp;CHAR(10)&amp;IF('[1]公表3-3Data'!M18="","",'[1]公表3-3Data'!M18)</f>
        <v>富士電機ITソリューション株式会社
東京都千代田区外神田６－１５－１２</v>
      </c>
      <c r="F19" s="8" t="str">
        <f>IF('[1]公表3-3Data'!N18="","",'[1]公表3-3Data'!N18)</f>
        <v>9010001087242</v>
      </c>
      <c r="G19" s="9" t="str">
        <f>IF('[1]公表3-3Data'!O18="","",'[1]公表3-3Data'!O18)</f>
        <v>一般競争入札</v>
      </c>
      <c r="H19" s="10">
        <f>IF('[1]公表3-3Data'!Q18="","",'[1]公表3-3Data'!Q18)</f>
        <v>6886000</v>
      </c>
      <c r="I19" s="11">
        <f>IF('[1]公表3-3Data'!R18="","",'[1]公表3-3Data'!R18)</f>
        <v>5386700</v>
      </c>
      <c r="J19" s="12">
        <f>IF('[1]公表3-3Data'!S18="","",'[1]公表3-3Data'!S18)</f>
        <v>0.78200000000000003</v>
      </c>
      <c r="K19" s="6">
        <f>IF('[1]公表3-3Data'!X18="","",'[1]公表3-3Data'!X18)</f>
        <v>0</v>
      </c>
      <c r="L19" s="6"/>
      <c r="M19" s="6"/>
      <c r="N19" s="6"/>
      <c r="O19" s="13"/>
    </row>
    <row r="20" spans="1:15" s="28" customFormat="1" ht="60" customHeight="1">
      <c r="A20" s="4" t="str">
        <f>IF('[1]公表3-3Data'!C19="","",'[1]公表3-3Data'!C19)</f>
        <v>国立西洋美術館</v>
      </c>
      <c r="B20" s="5" t="str">
        <f>IF('[1]公表3-3Data'!E19="","",'[1]公表3-3Data'!E19)</f>
        <v>国立西洋美術館　消防用設備保守点検業務</v>
      </c>
      <c r="C20" s="6" t="str">
        <f>IF('[1]公表3-3Data'!F19="","",'[1]公表3-3Data'!F19)</f>
        <v>独立行政法人国立美術館分任契約担当役
国立西洋美術館長　
田中　正之
東京都台東区上野公園7-7</v>
      </c>
      <c r="D20" s="7">
        <f>IF('[1]公表3-3Data'!H19="","",'[1]公表3-3Data'!H19)</f>
        <v>45714</v>
      </c>
      <c r="E20" s="6" t="str">
        <f>IF('[1]公表3-3Data'!L19="","",'[1]公表3-3Data'!L19)&amp;CHAR(10)&amp;IF('[1]公表3-3Data'!M19="","",'[1]公表3-3Data'!M19)</f>
        <v>株式会社清水商会
千葉県千葉市中央区仁戸名町４４０番地８</v>
      </c>
      <c r="F20" s="8" t="str">
        <f>IF('[1]公表3-3Data'!N19="","",'[1]公表3-3Data'!N19)</f>
        <v>7040001003223</v>
      </c>
      <c r="G20" s="9" t="str">
        <f>IF('[1]公表3-3Data'!O19="","",'[1]公表3-3Data'!O19)</f>
        <v>一般競争入札</v>
      </c>
      <c r="H20" s="10">
        <f>IF('[1]公表3-3Data'!Q19="","",'[1]公表3-3Data'!Q19)</f>
        <v>5797000</v>
      </c>
      <c r="I20" s="11">
        <f>IF('[1]公表3-3Data'!R19="","",'[1]公表3-3Data'!R19)</f>
        <v>4950000</v>
      </c>
      <c r="J20" s="12">
        <f>IF('[1]公表3-3Data'!S19="","",'[1]公表3-3Data'!S19)</f>
        <v>0.85399999999999998</v>
      </c>
      <c r="K20" s="6">
        <f>IF('[1]公表3-3Data'!X19="","",'[1]公表3-3Data'!X19)</f>
        <v>0</v>
      </c>
      <c r="L20" s="6"/>
      <c r="M20" s="6"/>
      <c r="N20" s="6"/>
      <c r="O20" s="13"/>
    </row>
    <row r="21" spans="1:15" s="28" customFormat="1" ht="60" customHeight="1">
      <c r="A21" s="4" t="str">
        <f>IF('[1]公表3-3Data'!C20="","",'[1]公表3-3Data'!C20)</f>
        <v>国立西洋美術館</v>
      </c>
      <c r="B21" s="5" t="str">
        <f>IF('[1]公表3-3Data'!E20="","",'[1]公表3-3Data'!E20)</f>
        <v>国立西洋美術館　情報システムの運用管理支援業務</v>
      </c>
      <c r="C21" s="6" t="str">
        <f>IF('[1]公表3-3Data'!F20="","",'[1]公表3-3Data'!F20)</f>
        <v>独立行政法人国立美術館分任契約担当役
国立西洋美術館長　
田中　正之
東京都台東区上野公園7-7</v>
      </c>
      <c r="D21" s="7">
        <f>IF('[1]公表3-3Data'!H20="","",'[1]公表3-3Data'!H20)</f>
        <v>45715</v>
      </c>
      <c r="E21" s="6" t="str">
        <f>IF('[1]公表3-3Data'!L20="","",'[1]公表3-3Data'!L20)&amp;CHAR(10)&amp;IF('[1]公表3-3Data'!M20="","",'[1]公表3-3Data'!M20)</f>
        <v>株式会社システムアーキテクチュア
東京都文京区本郷三丁目４２番８号</v>
      </c>
      <c r="F21" s="8" t="str">
        <f>IF('[1]公表3-3Data'!N20="","",'[1]公表3-3Data'!N20)</f>
        <v>2010001019664</v>
      </c>
      <c r="G21" s="9" t="str">
        <f>IF('[1]公表3-3Data'!O20="","",'[1]公表3-3Data'!O20)</f>
        <v>一般競争入札</v>
      </c>
      <c r="H21" s="10">
        <f>IF('[1]公表3-3Data'!Q20="","",'[1]公表3-3Data'!Q20)</f>
        <v>9213600</v>
      </c>
      <c r="I21" s="11">
        <f>IF('[1]公表3-3Data'!R20="","",'[1]公表3-3Data'!R20)</f>
        <v>8844000</v>
      </c>
      <c r="J21" s="12">
        <f>IF('[1]公表3-3Data'!S20="","",'[1]公表3-3Data'!S20)</f>
        <v>0.96</v>
      </c>
      <c r="K21" s="6">
        <f>IF('[1]公表3-3Data'!X20="","",'[1]公表3-3Data'!X20)</f>
        <v>0</v>
      </c>
      <c r="L21" s="6"/>
      <c r="M21" s="6"/>
      <c r="N21" s="6"/>
      <c r="O21" s="13"/>
    </row>
    <row r="22" spans="1:15" s="28" customFormat="1" ht="60" customHeight="1">
      <c r="A22" s="4" t="str">
        <f>IF('[1]公表3-3Data'!C21="","",'[1]公表3-3Data'!C21)</f>
        <v>国立新美術館</v>
      </c>
      <c r="B22" s="5" t="str">
        <f>IF('[1]公表3-3Data'!E21="","",'[1]公表3-3Data'!E21)</f>
        <v>国立新美術館空調熱源・設備等点検及び保守業務</v>
      </c>
      <c r="C22" s="6" t="str">
        <f>IF('[1]公表3-3Data'!F21="","",'[1]公表3-3Data'!F21)</f>
        <v>独立行政法人国立美術館分任契約担当役
国立新美術館長
逢坂　惠理子
東京都港区六本木7-22-2</v>
      </c>
      <c r="D22" s="7">
        <f>IF('[1]公表3-3Data'!H21="","",'[1]公表3-3Data'!H21)</f>
        <v>45693</v>
      </c>
      <c r="E22" s="6" t="str">
        <f>IF('[1]公表3-3Data'!L21="","",'[1]公表3-3Data'!L21)&amp;CHAR(10)&amp;IF('[1]公表3-3Data'!M21="","",'[1]公表3-3Data'!M21)</f>
        <v>鹿島建物総合管理株式会社
東京都中央区銀座6－17－1</v>
      </c>
      <c r="F22" s="8">
        <f>IF('[1]公表3-3Data'!N21="","",'[1]公表3-3Data'!N21)</f>
        <v>2011101047571</v>
      </c>
      <c r="G22" s="9" t="str">
        <f>IF('[1]公表3-3Data'!O21="","",'[1]公表3-3Data'!O21)</f>
        <v>一般競争入札</v>
      </c>
      <c r="H22" s="10">
        <f>IF('[1]公表3-3Data'!Q21="","",'[1]公表3-3Data'!Q21)</f>
        <v>52877000</v>
      </c>
      <c r="I22" s="11">
        <f>IF('[1]公表3-3Data'!R21="","",'[1]公表3-3Data'!R21)</f>
        <v>48551910</v>
      </c>
      <c r="J22" s="12">
        <f>IF('[1]公表3-3Data'!S21="","",'[1]公表3-3Data'!S21)</f>
        <v>0.91800000000000004</v>
      </c>
      <c r="K22" s="6">
        <f>IF('[1]公表3-3Data'!X21="","",'[1]公表3-3Data'!X21)</f>
        <v>0</v>
      </c>
      <c r="L22" s="6"/>
      <c r="M22" s="6"/>
      <c r="N22" s="6"/>
      <c r="O22" s="13"/>
    </row>
    <row r="23" spans="1:15" s="28" customFormat="1" ht="60" customHeight="1">
      <c r="A23" s="4" t="str">
        <f>IF('[1]公表3-3Data'!C22="","",'[1]公表3-3Data'!C22)</f>
        <v>国立新美術館</v>
      </c>
      <c r="B23" s="5" t="str">
        <f>IF('[1]公表3-3Data'!E22="","",'[1]公表3-3Data'!E22)</f>
        <v>「荒川ナッシュ医」展の図録製造等業務</v>
      </c>
      <c r="C23" s="6" t="str">
        <f>IF('[1]公表3-3Data'!F22="","",'[1]公表3-3Data'!F22)</f>
        <v>独立行政法人国立美術館分任契約担当役
国立新美術館長
逢坂　惠理子
東京都港区六本木7-22-2</v>
      </c>
      <c r="D23" s="7">
        <f>IF('[1]公表3-3Data'!H22="","",'[1]公表3-3Data'!H22)</f>
        <v>45695</v>
      </c>
      <c r="E23" s="6" t="str">
        <f>IF('[1]公表3-3Data'!L22="","",'[1]公表3-3Data'!L22)&amp;CHAR(10)&amp;IF('[1]公表3-3Data'!M22="","",'[1]公表3-3Data'!M22)</f>
        <v>能登印刷株式会社
石川県金沢市武蔵町７番１０号</v>
      </c>
      <c r="F23" s="8">
        <f>IF('[1]公表3-3Data'!N22="","",'[1]公表3-3Data'!N22)</f>
        <v>9220001005208</v>
      </c>
      <c r="G23" s="9" t="str">
        <f>IF('[1]公表3-3Data'!O22="","",'[1]公表3-3Data'!O22)</f>
        <v>一般競争入札</v>
      </c>
      <c r="H23" s="10">
        <f>IF('[1]公表3-3Data'!Q22="","",'[1]公表3-3Data'!Q22)</f>
        <v>2618000</v>
      </c>
      <c r="I23" s="11">
        <f>IF('[1]公表3-3Data'!R22="","",'[1]公表3-3Data'!R22)</f>
        <v>2398000</v>
      </c>
      <c r="J23" s="12">
        <f>IF('[1]公表3-3Data'!S22="","",'[1]公表3-3Data'!S22)</f>
        <v>0.91600000000000004</v>
      </c>
      <c r="K23" s="6">
        <f>IF('[1]公表3-3Data'!X22="","",'[1]公表3-3Data'!X22)</f>
        <v>0</v>
      </c>
      <c r="L23" s="6"/>
      <c r="M23" s="6"/>
      <c r="N23" s="6"/>
      <c r="O23" s="13"/>
    </row>
    <row r="24" spans="1:15" s="28" customFormat="1" ht="60" customHeight="1">
      <c r="A24" s="4" t="str">
        <f>IF('[1]公表3-3Data'!C23="","",'[1]公表3-3Data'!C23)</f>
        <v>国立新美術館</v>
      </c>
      <c r="B24" s="5" t="str">
        <f>IF('[1]公表3-3Data'!E23="","",'[1]公表3-3Data'!E23)</f>
        <v>国立新美術館管理・運営業務</v>
      </c>
      <c r="C24" s="6" t="str">
        <f>IF('[1]公表3-3Data'!F23="","",'[1]公表3-3Data'!F23)</f>
        <v>独立行政法人国立美術館分任契約担当役
国立新美術館長
逢坂　惠理子
東京都港区六本木7-22-2</v>
      </c>
      <c r="D24" s="7">
        <f>IF('[1]公表3-3Data'!H23="","",'[1]公表3-3Data'!H23)</f>
        <v>45700</v>
      </c>
      <c r="E24" s="6" t="str">
        <f>IF('[1]公表3-3Data'!L23="","",'[1]公表3-3Data'!L23)&amp;CHAR(10)&amp;IF('[1]公表3-3Data'!M23="","",'[1]公表3-3Data'!M23)</f>
        <v>鹿島建物総合管理株式会社
東京都中央区銀座６－１７－１</v>
      </c>
      <c r="F24" s="8">
        <f>IF('[1]公表3-3Data'!N23="","",'[1]公表3-3Data'!N23)</f>
        <v>2011101047571</v>
      </c>
      <c r="G24" s="9" t="str">
        <f>IF('[1]公表3-3Data'!O23="","",'[1]公表3-3Data'!O23)</f>
        <v>一般競争入札</v>
      </c>
      <c r="H24" s="10">
        <f>IF('[1]公表3-3Data'!Q23="","",'[1]公表3-3Data'!Q23)</f>
        <v>778697665</v>
      </c>
      <c r="I24" s="11">
        <f>IF('[1]公表3-3Data'!R23="","",'[1]公表3-3Data'!R23)</f>
        <v>744996131</v>
      </c>
      <c r="J24" s="12">
        <f>IF('[1]公表3-3Data'!S23="","",'[1]公表3-3Data'!S23)</f>
        <v>0.95699999999999996</v>
      </c>
      <c r="K24" s="6">
        <f>IF('[1]公表3-3Data'!X23="","",'[1]公表3-3Data'!X23)</f>
        <v>0</v>
      </c>
      <c r="L24" s="6"/>
      <c r="M24" s="6"/>
      <c r="N24" s="6"/>
      <c r="O24" s="13"/>
    </row>
    <row r="25" spans="1:15" s="28" customFormat="1" ht="60" customHeight="1">
      <c r="A25" s="4" t="str">
        <f>IF('[1]公表3-3Data'!C24="","",'[1]公表3-3Data'!C24)</f>
        <v>国立新美術館</v>
      </c>
      <c r="B25" s="5" t="str">
        <f>IF('[1]公表3-3Data'!E24="","",'[1]公表3-3Data'!E24)</f>
        <v>国立新美術館警備等業務</v>
      </c>
      <c r="C25" s="6" t="str">
        <f>IF('[1]公表3-3Data'!F24="","",'[1]公表3-3Data'!F24)</f>
        <v>独立行政法人国立美術館分任契約担当役
国立新美術館長
逢坂　惠理子
東京都港区六本木7-22-2</v>
      </c>
      <c r="D25" s="7">
        <f>IF('[1]公表3-3Data'!H24="","",'[1]公表3-3Data'!H24)</f>
        <v>45700</v>
      </c>
      <c r="E25" s="6" t="str">
        <f>IF('[1]公表3-3Data'!L24="","",'[1]公表3-3Data'!L24)&amp;CHAR(10)&amp;IF('[1]公表3-3Data'!M24="","",'[1]公表3-3Data'!M24)</f>
        <v xml:space="preserve">テイケイ株式会社
東京都新宿区歌舞伎町１丁目１番１６号 </v>
      </c>
      <c r="F25" s="8">
        <f>IF('[1]公表3-3Data'!N24="","",'[1]公表3-3Data'!N24)</f>
        <v>4011101013398</v>
      </c>
      <c r="G25" s="9" t="str">
        <f>IF('[1]公表3-3Data'!O24="","",'[1]公表3-3Data'!O24)</f>
        <v>一般競争入札</v>
      </c>
      <c r="H25" s="10">
        <f>IF('[1]公表3-3Data'!Q24="","",'[1]公表3-3Data'!Q24)</f>
        <v>607809161</v>
      </c>
      <c r="I25" s="11">
        <f>IF('[1]公表3-3Data'!R24="","",'[1]公表3-3Data'!R24)</f>
        <v>578741350</v>
      </c>
      <c r="J25" s="12">
        <f>IF('[1]公表3-3Data'!S24="","",'[1]公表3-3Data'!S24)</f>
        <v>0.95199999999999996</v>
      </c>
      <c r="K25" s="6">
        <f>IF('[1]公表3-3Data'!X24="","",'[1]公表3-3Data'!X24)</f>
        <v>0</v>
      </c>
      <c r="L25" s="6"/>
      <c r="M25" s="6"/>
      <c r="N25" s="6"/>
      <c r="O25" s="13"/>
    </row>
    <row r="26" spans="1:15" s="28" customFormat="1" ht="60" customHeight="1">
      <c r="A26" s="4" t="str">
        <f>IF('[1]公表3-3Data'!C25="","",'[1]公表3-3Data'!C25)</f>
        <v/>
      </c>
      <c r="B26" s="5" t="str">
        <f>IF('[1]公表3-3Data'!E25="","",'[1]公表3-3Data'!E25)</f>
        <v/>
      </c>
      <c r="C26" s="6" t="str">
        <f>IF('[1]公表3-3Data'!F25="","",'[1]公表3-3Data'!F25)</f>
        <v/>
      </c>
      <c r="D26" s="7" t="str">
        <f>IF('[1]公表3-3Data'!H25="","",'[1]公表3-3Data'!H25)</f>
        <v/>
      </c>
      <c r="E26" s="6" t="str">
        <f>IF('[1]公表3-3Data'!L25="","",'[1]公表3-3Data'!L25)&amp;CHAR(10)&amp;IF('[1]公表3-3Data'!M25="","",'[1]公表3-3Data'!M25)</f>
        <v xml:space="preserve">
</v>
      </c>
      <c r="F26" s="8" t="str">
        <f>IF('[1]公表3-3Data'!N25="","",'[1]公表3-3Data'!N25)</f>
        <v/>
      </c>
      <c r="G26" s="9" t="str">
        <f>IF('[1]公表3-3Data'!O25="","",'[1]公表3-3Data'!O25)</f>
        <v/>
      </c>
      <c r="H26" s="10" t="str">
        <f>IF('[1]公表3-3Data'!Q25="","",'[1]公表3-3Data'!Q25)</f>
        <v/>
      </c>
      <c r="I26" s="11" t="str">
        <f>IF('[1]公表3-3Data'!R25="","",'[1]公表3-3Data'!R25)</f>
        <v/>
      </c>
      <c r="J26" s="12" t="str">
        <f>IF('[1]公表3-3Data'!S25="","",'[1]公表3-3Data'!S25)</f>
        <v/>
      </c>
      <c r="K26" s="6" t="str">
        <f>IF('[1]公表3-3Data'!X25="","",'[1]公表3-3Data'!X25)</f>
        <v/>
      </c>
      <c r="L26" s="6"/>
      <c r="M26" s="6"/>
      <c r="N26" s="6"/>
      <c r="O26" s="13"/>
    </row>
    <row r="27" spans="1:15" s="28" customFormat="1" ht="60" customHeight="1">
      <c r="A27" s="4" t="str">
        <f>IF('[1]公表3-3Data'!C26="","",'[1]公表3-3Data'!C26)</f>
        <v/>
      </c>
      <c r="B27" s="5" t="str">
        <f>IF('[1]公表3-3Data'!E26="","",'[1]公表3-3Data'!E26)</f>
        <v/>
      </c>
      <c r="C27" s="6" t="str">
        <f>IF('[1]公表3-3Data'!F26="","",'[1]公表3-3Data'!F26)</f>
        <v/>
      </c>
      <c r="D27" s="7" t="str">
        <f>IF('[1]公表3-3Data'!H26="","",'[1]公表3-3Data'!H26)</f>
        <v/>
      </c>
      <c r="E27" s="6" t="str">
        <f>IF('[1]公表3-3Data'!L26="","",'[1]公表3-3Data'!L26)&amp;CHAR(10)&amp;IF('[1]公表3-3Data'!M26="","",'[1]公表3-3Data'!M26)</f>
        <v xml:space="preserve">
</v>
      </c>
      <c r="F27" s="8" t="str">
        <f>IF('[1]公表3-3Data'!N26="","",'[1]公表3-3Data'!N26)</f>
        <v/>
      </c>
      <c r="G27" s="9" t="str">
        <f>IF('[1]公表3-3Data'!O26="","",'[1]公表3-3Data'!O26)</f>
        <v/>
      </c>
      <c r="H27" s="10" t="str">
        <f>IF('[1]公表3-3Data'!Q26="","",'[1]公表3-3Data'!Q26)</f>
        <v/>
      </c>
      <c r="I27" s="11" t="str">
        <f>IF('[1]公表3-3Data'!R26="","",'[1]公表3-3Data'!R26)</f>
        <v/>
      </c>
      <c r="J27" s="12" t="str">
        <f>IF('[1]公表3-3Data'!S26="","",'[1]公表3-3Data'!S26)</f>
        <v/>
      </c>
      <c r="K27" s="6" t="str">
        <f>IF('[1]公表3-3Data'!X26="","",'[1]公表3-3Data'!X26)</f>
        <v/>
      </c>
      <c r="L27" s="6"/>
      <c r="M27" s="6"/>
      <c r="N27" s="6"/>
      <c r="O27" s="13"/>
    </row>
    <row r="28" spans="1:15" s="28" customFormat="1" ht="60" customHeight="1">
      <c r="A28" s="4" t="str">
        <f>IF('[1]公表3-3Data'!C27="","",'[1]公表3-3Data'!C27)</f>
        <v/>
      </c>
      <c r="B28" s="5" t="str">
        <f>IF('[1]公表3-3Data'!E27="","",'[1]公表3-3Data'!E27)</f>
        <v/>
      </c>
      <c r="C28" s="6" t="str">
        <f>IF('[1]公表3-3Data'!F27="","",'[1]公表3-3Data'!F27)</f>
        <v/>
      </c>
      <c r="D28" s="7" t="str">
        <f>IF('[1]公表3-3Data'!H27="","",'[1]公表3-3Data'!H27)</f>
        <v/>
      </c>
      <c r="E28" s="6" t="str">
        <f>IF('[1]公表3-3Data'!L27="","",'[1]公表3-3Data'!L27)&amp;CHAR(10)&amp;IF('[1]公表3-3Data'!M27="","",'[1]公表3-3Data'!M27)</f>
        <v xml:space="preserve">
</v>
      </c>
      <c r="F28" s="8" t="str">
        <f>IF('[1]公表3-3Data'!N27="","",'[1]公表3-3Data'!N27)</f>
        <v/>
      </c>
      <c r="G28" s="9" t="str">
        <f>IF('[1]公表3-3Data'!O27="","",'[1]公表3-3Data'!O27)</f>
        <v/>
      </c>
      <c r="H28" s="10" t="str">
        <f>IF('[1]公表3-3Data'!Q27="","",'[1]公表3-3Data'!Q27)</f>
        <v/>
      </c>
      <c r="I28" s="11" t="str">
        <f>IF('[1]公表3-3Data'!R27="","",'[1]公表3-3Data'!R27)</f>
        <v/>
      </c>
      <c r="J28" s="12" t="str">
        <f>IF('[1]公表3-3Data'!S27="","",'[1]公表3-3Data'!S27)</f>
        <v/>
      </c>
      <c r="K28" s="6" t="str">
        <f>IF('[1]公表3-3Data'!X27="","",'[1]公表3-3Data'!X27)</f>
        <v/>
      </c>
      <c r="L28" s="6"/>
      <c r="M28" s="6"/>
      <c r="N28" s="6"/>
      <c r="O28" s="13"/>
    </row>
    <row r="29" spans="1:15" s="28" customFormat="1" ht="60" customHeight="1">
      <c r="A29" s="4" t="str">
        <f>IF('[1]公表3-3Data'!C28="","",'[1]公表3-3Data'!C28)</f>
        <v/>
      </c>
      <c r="B29" s="5" t="str">
        <f>IF('[1]公表3-3Data'!E28="","",'[1]公表3-3Data'!E28)</f>
        <v/>
      </c>
      <c r="C29" s="6" t="str">
        <f>IF('[1]公表3-3Data'!F28="","",'[1]公表3-3Data'!F28)</f>
        <v/>
      </c>
      <c r="D29" s="7" t="str">
        <f>IF('[1]公表3-3Data'!H28="","",'[1]公表3-3Data'!H28)</f>
        <v/>
      </c>
      <c r="E29" s="6" t="str">
        <f>IF('[1]公表3-3Data'!L28="","",'[1]公表3-3Data'!L28)&amp;CHAR(10)&amp;IF('[1]公表3-3Data'!M28="","",'[1]公表3-3Data'!M28)</f>
        <v xml:space="preserve">
</v>
      </c>
      <c r="F29" s="8" t="str">
        <f>IF('[1]公表3-3Data'!N28="","",'[1]公表3-3Data'!N28)</f>
        <v/>
      </c>
      <c r="G29" s="9" t="str">
        <f>IF('[1]公表3-3Data'!O28="","",'[1]公表3-3Data'!O28)</f>
        <v/>
      </c>
      <c r="H29" s="10" t="str">
        <f>IF('[1]公表3-3Data'!Q28="","",'[1]公表3-3Data'!Q28)</f>
        <v/>
      </c>
      <c r="I29" s="11" t="str">
        <f>IF('[1]公表3-3Data'!R28="","",'[1]公表3-3Data'!R28)</f>
        <v/>
      </c>
      <c r="J29" s="12" t="str">
        <f>IF('[1]公表3-3Data'!S28="","",'[1]公表3-3Data'!S28)</f>
        <v/>
      </c>
      <c r="K29" s="6" t="str">
        <f>IF('[1]公表3-3Data'!X28="","",'[1]公表3-3Data'!X28)</f>
        <v/>
      </c>
      <c r="L29" s="6"/>
      <c r="M29" s="6"/>
      <c r="N29" s="6"/>
      <c r="O29" s="13"/>
    </row>
    <row r="30" spans="1:15">
      <c r="A30" s="25" t="s">
        <v>22</v>
      </c>
      <c r="G30" s="1"/>
      <c r="H30" s="1"/>
      <c r="J30" s="32"/>
    </row>
    <row r="31" spans="1:15">
      <c r="A31" s="25"/>
      <c r="H31" s="26"/>
      <c r="J31" s="33"/>
    </row>
    <row r="32" spans="1:15">
      <c r="H32" s="26"/>
      <c r="J32" s="33"/>
    </row>
    <row r="33" spans="8:10">
      <c r="H33" s="26"/>
      <c r="J33" s="33"/>
    </row>
    <row r="34" spans="8:10">
      <c r="H34" s="26"/>
      <c r="J34" s="33"/>
    </row>
    <row r="35" spans="8:10">
      <c r="H35" s="26"/>
      <c r="J35" s="33"/>
    </row>
  </sheetData>
  <sheetProtection insertRows="0" deleteRows="0" autoFilter="0"/>
  <autoFilter ref="B6:O6" xr:uid="{00000000-0009-0000-0000-000001000000}"/>
  <mergeCells count="16">
    <mergeCell ref="O5:O6"/>
    <mergeCell ref="A1:B1"/>
    <mergeCell ref="M1:O1"/>
    <mergeCell ref="A3:O3"/>
    <mergeCell ref="A5:A6"/>
    <mergeCell ref="B5:B6"/>
    <mergeCell ref="C5:C6"/>
    <mergeCell ref="D5:D6"/>
    <mergeCell ref="E5:E6"/>
    <mergeCell ref="F5:F6"/>
    <mergeCell ref="G5:G6"/>
    <mergeCell ref="H5:H6"/>
    <mergeCell ref="I5:I6"/>
    <mergeCell ref="J5:J6"/>
    <mergeCell ref="K5:K6"/>
    <mergeCell ref="L5:N5"/>
  </mergeCells>
  <phoneticPr fontId="2"/>
  <conditionalFormatting sqref="A7:O29">
    <cfRule type="containsText" dxfId="2" priority="1" operator="containsText" text="公財">
      <formula>NOT(ISERROR(SEARCH("公財",A7)))</formula>
    </cfRule>
    <cfRule type="containsText" dxfId="1" priority="2" operator="containsText" text="公益">
      <formula>NOT(ISERROR(SEARCH("公益",A7)))</formula>
    </cfRule>
    <cfRule type="containsText" dxfId="0" priority="3" operator="containsText" text="公社">
      <formula>NOT(ISERROR(SEARCH("公社",A7)))</formula>
    </cfRule>
  </conditionalFormatting>
  <dataValidations count="3">
    <dataValidation type="list" allowBlank="1" showInputMessage="1" showErrorMessage="1" sqref="L7:L29" xr:uid="{A311B262-6477-4678-BA69-D20DF59AFF82}">
      <formula1>$J$47:$J$47</formula1>
    </dataValidation>
    <dataValidation type="list" allowBlank="1" showInputMessage="1" showErrorMessage="1" sqref="M7:M29" xr:uid="{BFC34CD5-B1CE-4F53-8586-7F36356F9B6E}">
      <formula1>$L$47:$L$47</formula1>
    </dataValidation>
    <dataValidation type="list" allowBlank="1" showInputMessage="1" showErrorMessage="1" sqref="G7:G29" xr:uid="{8738C0DE-2754-42C2-AD20-409B1D87C1BB}">
      <formula1>①一般競争入札</formula1>
    </dataValidation>
  </dataValidations>
  <pageMargins left="0.56999999999999995" right="3.937007874015748E-2" top="0.35433070866141736" bottom="0.35433070866141736" header="0.31496062992125984" footer="0.31496062992125984"/>
  <pageSetup paperSize="9" scale="61"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公表3-1</vt:lpstr>
      <vt:lpstr>公表3-3</vt:lpstr>
      <vt:lpstr>'公表3-1'!Print_Area</vt:lpstr>
      <vt:lpstr>'公表3-3'!Print_Area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青池 昌博</dc:creator>
  <cp:lastModifiedBy>青池 昌博</cp:lastModifiedBy>
  <dcterms:created xsi:type="dcterms:W3CDTF">2025-04-10T02:18:41Z</dcterms:created>
  <dcterms:modified xsi:type="dcterms:W3CDTF">2025-04-10T02:54:20Z</dcterms:modified>
</cp:coreProperties>
</file>